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890" windowWidth="11340" windowHeight="7395" activeTab="0"/>
  </bookViews>
  <sheets>
    <sheet name="pajamos (1)" sheetId="1" r:id="rId1"/>
    <sheet name="savivaldybės funkcijos(3)" sheetId="2" r:id="rId2"/>
    <sheet name="v. f-jos (4)" sheetId="3" r:id="rId3"/>
    <sheet name="kt_ dotacijos (6)" sheetId="4" r:id="rId4"/>
    <sheet name="biudz_įst_paj(7)" sheetId="5" r:id="rId5"/>
    <sheet name="programos(9)" sheetId="6" r:id="rId6"/>
  </sheets>
  <definedNames>
    <definedName name="_xlnm.Print_Titles" localSheetId="3">'kt_ dotacijos (6)'!$8:$11</definedName>
    <definedName name="_xlnm.Print_Titles" localSheetId="0">'pajamos (1)'!$8:$8</definedName>
    <definedName name="_xlnm.Print_Titles" localSheetId="1">'savivaldybės funkcijos(3)'!$9:$12</definedName>
    <definedName name="_xlnm.Print_Titles" localSheetId="2">'v. f-jos (4)'!$8:$11</definedName>
  </definedNames>
  <calcPr fullCalcOnLoad="1"/>
</workbook>
</file>

<file path=xl/sharedStrings.xml><?xml version="1.0" encoding="utf-8"?>
<sst xmlns="http://schemas.openxmlformats.org/spreadsheetml/2006/main" count="182" uniqueCount="99">
  <si>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</si>
  <si>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</si>
  <si>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</si>
  <si>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</si>
  <si>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</si>
  <si>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</si>
  <si>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</si>
  <si>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„Ryto“ pagrindinė mokykla</t>
  </si>
  <si>
    <t>IŠ VISO:</t>
  </si>
  <si>
    <t xml:space="preserve">Programos pavadinimas </t>
  </si>
  <si>
    <t>Ugdymo kokybės ir modernios aplinkos užtikrinimo programa</t>
  </si>
  <si>
    <t>Programos kodas</t>
  </si>
  <si>
    <t>01</t>
  </si>
  <si>
    <t>02</t>
  </si>
  <si>
    <t>07</t>
  </si>
  <si>
    <t>Eil.Nr.</t>
  </si>
  <si>
    <t>Pajamų pavadinimas</t>
  </si>
  <si>
    <t>IŠ VISO</t>
  </si>
  <si>
    <t>Ekonominės ir projektinės veiklos programa</t>
  </si>
  <si>
    <t>Programos kodas, pavadinimas</t>
  </si>
  <si>
    <t xml:space="preserve">Asignavimų valdytojo pavadinimas </t>
  </si>
  <si>
    <t>„Ryto“ pagrindinės mokyklos veikla</t>
  </si>
  <si>
    <t>Priemonės pavadinimas</t>
  </si>
  <si>
    <t>Iš viso 01 programai</t>
  </si>
  <si>
    <t>Iš viso 02 programai</t>
  </si>
  <si>
    <t>Iš viso 07 programai</t>
  </si>
  <si>
    <t>Savivaldybės veiklos valdymo programa</t>
  </si>
  <si>
    <t>Eil. Nr.</t>
  </si>
  <si>
    <t xml:space="preserve">                  Plungės rajono savivaldybės </t>
  </si>
  <si>
    <t>Investicijų ir kiti projektai</t>
  </si>
  <si>
    <t xml:space="preserve">                  3 priedas</t>
  </si>
  <si>
    <t xml:space="preserve">              IŠ VISO:</t>
  </si>
  <si>
    <t>tūkst. Eur</t>
  </si>
  <si>
    <t xml:space="preserve">IŠ VISO ASIGNAVIMŲ </t>
  </si>
  <si>
    <t xml:space="preserve">                                                                                                                                               Plungės rajono savivaldybės </t>
  </si>
  <si>
    <t>Dotacijos:</t>
  </si>
  <si>
    <t xml:space="preserve">  Plungės rajono savivaldybės </t>
  </si>
  <si>
    <t xml:space="preserve">  6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</si>
  <si>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</si>
  <si>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</si>
  <si>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</si>
  <si>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</si>
  <si>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 xml:space="preserve">                                                                                                                   1 priedas</t>
  </si>
  <si>
    <t>53.9.</t>
  </si>
  <si>
    <t>iš jų - paskolų grąžinimas</t>
  </si>
  <si>
    <t xml:space="preserve">                                                                                                                                  sprendimo Nr. T1-</t>
  </si>
  <si>
    <t xml:space="preserve">                  sprendimo Nr. T1-</t>
  </si>
  <si>
    <t xml:space="preserve">  sprendimo Nr. T1-</t>
  </si>
  <si>
    <t>PLUNGĖS RAJONO SAVIVALDYBĖS 2019 METŲ BIUDŽETO PAJAMŲ PAKEITIMAI (PADIDINTA+, SUMAŽINTA -)</t>
  </si>
  <si>
    <t>ASIGNAVIMŲ SAVARANKIŠKOSIOMS SAVIVALDYBĖS FUNKCIJOMS VYKDYTI 2019 METAIS PASKIRSTYMO PAKEITIMAI (PADIDINTA+, SUMAŽINTA -)</t>
  </si>
  <si>
    <t>PLUNGĖS RAJONO SAVIVALDYBĖS 2019 METŲ BIUDŽETO ASIGNAVIMŲ PASKIRSTYMO PAGAL 2019-2021 METŲ STRATEGINIO VEIKLOS PLANO PROGRAMAS PAKEITIMAI (PADIDINTA+, SUMAŽINTA -)</t>
  </si>
  <si>
    <t>2019 METŲ KITŲ  DOTACIJŲ PASKIRSTYMO PAKEITIMAI (PADIDINTA+, SUMAŽINTA -)</t>
  </si>
  <si>
    <t>04</t>
  </si>
  <si>
    <t>Iš viso 04 programai</t>
  </si>
  <si>
    <t>Socialiai saugios ir sveikos aplinkos kūrimo programa</t>
  </si>
  <si>
    <t xml:space="preserve">                                                                                                                                                tarybos 2019 m. balandžio 25 d. </t>
  </si>
  <si>
    <t xml:space="preserve">                  tarybos 2019 m. balandžio 25 d. </t>
  </si>
  <si>
    <t xml:space="preserve">  tarybos 2019 m. balandžio 25 d. </t>
  </si>
  <si>
    <t xml:space="preserve">  7 priedas</t>
  </si>
  <si>
    <t>2019 METŲ BIUDŽETINIŲ ĮSTAIGŲ GAUNAMŲ LĖŠŲ IR PAJAMŲ UŽ NUOMĄ  PASKIRSTYMO PAKEITIMAI (PADIDINTA+, SUMAŽINTA -)</t>
  </si>
  <si>
    <t>8.2.</t>
  </si>
  <si>
    <t xml:space="preserve">socialinei paramai mokiniams </t>
  </si>
  <si>
    <t>8.53.</t>
  </si>
  <si>
    <t>Savivaldybės vietinės reikšmės keliams (gatvėms) tiesti, rekonstruoti, taisyti (remontuoti), prižiūrėti ir saugaus eismo sąlygoms užtikrinti</t>
  </si>
  <si>
    <t>2019 METŲ VALSTYBĖS BIUDŽETO SPECIALIOSIOS TIKSLINĖS DOTACIJOS,  SKIRIAMOS VALSTYBINĖMS (VALSTYBĖS PERDUOTOMS SAVIVALDYBĖMS) FUNKCIJOMS ATLIKTI, PASKIRSTYMO  PAKEITIMAI (PADIDINTA+, SUMAŽINTA -)</t>
  </si>
  <si>
    <t xml:space="preserve">  4 priedas</t>
  </si>
  <si>
    <t>08</t>
  </si>
  <si>
    <t>Plungės sporto ir rekreacijos centras</t>
  </si>
  <si>
    <t>Plungės sporto ir rekreacijos centro veikla</t>
  </si>
  <si>
    <t>Socialinei paramai mokiniams</t>
  </si>
  <si>
    <t>8.54.</t>
  </si>
  <si>
    <t>projektui  „Kraštovaizdžio planavimas, tvarkymas ir būklės gerinimas Plungės rajone" (VIPA)</t>
  </si>
  <si>
    <t>8.55.</t>
  </si>
  <si>
    <t>projektui  „Teikiamų paslaugų procesų tobulinimas ir aptarnavimo kokybės gerinimas Plungės rajono savivaldybėje" (VIPA)</t>
  </si>
  <si>
    <t>8.56.</t>
  </si>
  <si>
    <t>projektui "Plungės M.Oginskio dvaro sodybos pastato - žirgyno pritaikymas visuomenės kultūros ir rekreacijos reikmėms (I etapas) (VIPA)</t>
  </si>
  <si>
    <t>7.26.</t>
  </si>
  <si>
    <t>7.27.</t>
  </si>
  <si>
    <t>7.28.</t>
  </si>
  <si>
    <t>Iš viso 08 programai</t>
  </si>
  <si>
    <t>53.33.</t>
  </si>
  <si>
    <t>53.38.</t>
  </si>
  <si>
    <t>53.36.</t>
  </si>
  <si>
    <t>Plungės rajono seniūnijų veikla</t>
  </si>
  <si>
    <t>Savivaldybės infrastruktūros objektų planavimas, priežiūra ir statyba</t>
  </si>
  <si>
    <t>Infrastruktūros plėtra savivaldybės ir fizinių ar juridinių asmenų jungtinės veiklos pagrindu</t>
  </si>
  <si>
    <t>Infrastruktūros objektų priežiūros ir ūkinių subjektų rėmimo programa</t>
  </si>
  <si>
    <t>Žemaičių dailės muziejus</t>
  </si>
  <si>
    <t>06</t>
  </si>
  <si>
    <t>53.26.</t>
  </si>
  <si>
    <t>Pasiruošimas dainų šventei</t>
  </si>
  <si>
    <t>Plungės rajono savivaldybės viešoji biblioteka</t>
  </si>
  <si>
    <t>Plungės rajono savivaldybės viešosios bibliotekos veikla</t>
  </si>
  <si>
    <t>Iš viso 06 programai</t>
  </si>
  <si>
    <t>Savivaldybės administracijos veikla</t>
  </si>
  <si>
    <t>53.32.</t>
  </si>
  <si>
    <t>53.25.</t>
  </si>
  <si>
    <t>Sporto projektų rėmimas</t>
  </si>
  <si>
    <t>Kultūros ir sporto programa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</si>
</sst>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5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80" fontId="4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80" fontId="3" fillId="0" borderId="10" xfId="0" applyNumberFormat="1" applyFont="1" applyFill="1" applyBorder="1" applyAlignment="1">
      <alignment vertical="justify"/>
    </xf>
    <xf numFmtId="49" fontId="3" fillId="0" borderId="10" xfId="0" applyNumberFormat="1" applyFont="1" applyFill="1" applyBorder="1" applyAlignment="1" quotePrefix="1">
      <alignment horizontal="center" vertical="justify"/>
    </xf>
    <xf numFmtId="180" fontId="4" fillId="0" borderId="10" xfId="0" applyNumberFormat="1" applyFont="1" applyFill="1" applyBorder="1" applyAlignment="1">
      <alignment vertical="justify"/>
    </xf>
    <xf numFmtId="180" fontId="3" fillId="0" borderId="13" xfId="0" applyNumberFormat="1" applyFont="1" applyFill="1" applyBorder="1" applyAlignment="1">
      <alignment vertical="justify"/>
    </xf>
    <xf numFmtId="180" fontId="4" fillId="0" borderId="13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/>
    </xf>
    <xf numFmtId="180" fontId="4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/>
    </xf>
    <xf numFmtId="18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4" xfId="0" applyNumberFormat="1" applyFont="1" applyFill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7.140625" style="19" customWidth="1"/>
    <col min="2" max="2" width="98.7109375" style="4" customWidth="1"/>
    <col min="3" max="3" width="12.421875" style="4" customWidth="1"/>
    <col min="4" max="16384" width="9.140625" style="4" customWidth="1"/>
  </cols>
  <sheetData>
    <row r="1" spans="2:3" ht="15" customHeight="1">
      <c r="B1" s="75" t="s">
        <v>34</v>
      </c>
      <c r="C1" s="75"/>
    </row>
    <row r="2" spans="2:3" ht="15" customHeight="1">
      <c r="B2" s="75" t="s">
        <v>55</v>
      </c>
      <c r="C2" s="75"/>
    </row>
    <row r="3" spans="2:3" ht="15" customHeight="1">
      <c r="B3" s="75" t="s">
        <v>45</v>
      </c>
      <c r="C3" s="75"/>
    </row>
    <row r="4" spans="2:3" ht="15" customHeight="1">
      <c r="B4" s="75" t="s">
        <v>42</v>
      </c>
      <c r="C4" s="75"/>
    </row>
    <row r="5" spans="2:3" ht="15" customHeight="1">
      <c r="B5" s="18"/>
      <c r="C5" s="2"/>
    </row>
    <row r="6" spans="1:3" ht="16.5" customHeight="1">
      <c r="A6" s="76" t="s">
        <v>48</v>
      </c>
      <c r="B6" s="76"/>
      <c r="C6" s="76"/>
    </row>
    <row r="7" spans="2:3" ht="15.75" customHeight="1">
      <c r="B7" s="20"/>
      <c r="C7" s="2" t="s">
        <v>32</v>
      </c>
    </row>
    <row r="8" spans="1:3" ht="24.75" customHeight="1">
      <c r="A8" s="21" t="s">
        <v>15</v>
      </c>
      <c r="B8" s="3" t="s">
        <v>16</v>
      </c>
      <c r="C8" s="3" t="s">
        <v>0</v>
      </c>
    </row>
    <row r="9" spans="1:3" ht="16.5" customHeight="1">
      <c r="A9" s="45">
        <v>8</v>
      </c>
      <c r="B9" s="46" t="s">
        <v>35</v>
      </c>
      <c r="C9" s="64">
        <f>SUM(C10:C14)</f>
        <v>1949.7999999999997</v>
      </c>
    </row>
    <row r="10" spans="1:3" ht="16.5" customHeight="1">
      <c r="A10" s="45" t="s">
        <v>60</v>
      </c>
      <c r="B10" s="66" t="s">
        <v>61</v>
      </c>
      <c r="C10" s="47">
        <v>-12.9</v>
      </c>
    </row>
    <row r="11" spans="1:3" ht="31.5" customHeight="1">
      <c r="A11" s="45" t="s">
        <v>62</v>
      </c>
      <c r="B11" s="14" t="s">
        <v>63</v>
      </c>
      <c r="C11" s="47">
        <v>1792.5</v>
      </c>
    </row>
    <row r="12" spans="1:3" ht="17.25" customHeight="1">
      <c r="A12" s="45" t="s">
        <v>70</v>
      </c>
      <c r="B12" s="14" t="s">
        <v>71</v>
      </c>
      <c r="C12" s="34">
        <v>40.5</v>
      </c>
    </row>
    <row r="13" spans="1:3" ht="29.25" customHeight="1">
      <c r="A13" s="45" t="s">
        <v>72</v>
      </c>
      <c r="B13" s="14" t="s">
        <v>73</v>
      </c>
      <c r="C13" s="47">
        <v>35.6</v>
      </c>
    </row>
    <row r="14" spans="1:3" ht="30.75" customHeight="1">
      <c r="A14" s="45" t="s">
        <v>74</v>
      </c>
      <c r="B14" s="14" t="s">
        <v>75</v>
      </c>
      <c r="C14" s="47">
        <v>94.1</v>
      </c>
    </row>
    <row r="15" spans="1:3" ht="16.5" customHeight="1">
      <c r="A15" s="73" t="s">
        <v>17</v>
      </c>
      <c r="B15" s="74"/>
      <c r="C15" s="64">
        <f>SUM(C10:C14)</f>
        <v>1949.7999999999997</v>
      </c>
    </row>
    <row r="17" ht="15">
      <c r="C17" s="13"/>
    </row>
    <row r="18" ht="15">
      <c r="C18" s="13"/>
    </row>
  </sheetData>
  <sheetProtection/>
  <mergeCells count="6">
    <mergeCell ref="A15:B15"/>
    <mergeCell ref="B1:C1"/>
    <mergeCell ref="B2:C2"/>
    <mergeCell ref="B3:C3"/>
    <mergeCell ref="B4:C4"/>
    <mergeCell ref="A6:C6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6.28125" style="28" customWidth="1"/>
    <col min="2" max="2" width="14.28125" style="28" customWidth="1"/>
    <col min="3" max="3" width="32.57421875" style="28" customWidth="1"/>
    <col min="4" max="4" width="40.7109375" style="28" customWidth="1"/>
    <col min="5" max="5" width="9.8515625" style="28" customWidth="1"/>
    <col min="6" max="6" width="8.421875" style="28" customWidth="1"/>
    <col min="7" max="7" width="11.421875" style="28" customWidth="1"/>
    <col min="8" max="8" width="9.57421875" style="28" customWidth="1"/>
    <col min="9" max="16384" width="9.140625" style="28" customWidth="1"/>
  </cols>
  <sheetData>
    <row r="1" spans="5:8" ht="13.5" customHeight="1">
      <c r="E1" s="79" t="s">
        <v>28</v>
      </c>
      <c r="F1" s="79"/>
      <c r="G1" s="79"/>
      <c r="H1" s="79"/>
    </row>
    <row r="2" spans="5:8" ht="13.5" customHeight="1">
      <c r="E2" s="79" t="s">
        <v>56</v>
      </c>
      <c r="F2" s="79"/>
      <c r="G2" s="79"/>
      <c r="H2" s="79"/>
    </row>
    <row r="3" spans="5:8" ht="13.5" customHeight="1">
      <c r="E3" s="79" t="s">
        <v>46</v>
      </c>
      <c r="F3" s="79"/>
      <c r="G3" s="79"/>
      <c r="H3" s="79"/>
    </row>
    <row r="4" spans="5:8" ht="13.5" customHeight="1">
      <c r="E4" s="79" t="s">
        <v>30</v>
      </c>
      <c r="F4" s="79"/>
      <c r="G4" s="79"/>
      <c r="H4" s="79"/>
    </row>
    <row r="5" spans="5:8" ht="4.5" customHeight="1">
      <c r="E5" s="10"/>
      <c r="F5" s="10"/>
      <c r="G5" s="10"/>
      <c r="H5" s="10"/>
    </row>
    <row r="6" spans="2:8" ht="30" customHeight="1">
      <c r="B6" s="80" t="s">
        <v>49</v>
      </c>
      <c r="C6" s="80"/>
      <c r="D6" s="80"/>
      <c r="E6" s="80"/>
      <c r="F6" s="80"/>
      <c r="G6" s="80"/>
      <c r="H6" s="80"/>
    </row>
    <row r="7" spans="2:8" ht="4.5" customHeight="1" hidden="1">
      <c r="B7" s="82"/>
      <c r="C7" s="82"/>
      <c r="D7" s="82"/>
      <c r="E7" s="82"/>
      <c r="F7" s="82"/>
      <c r="G7" s="82"/>
      <c r="H7" s="82"/>
    </row>
    <row r="8" spans="7:8" ht="15.75" customHeight="1">
      <c r="G8" s="81" t="s">
        <v>32</v>
      </c>
      <c r="H8" s="81"/>
    </row>
    <row r="9" spans="1:8" ht="10.5" customHeight="1">
      <c r="A9" s="77" t="s">
        <v>27</v>
      </c>
      <c r="B9" s="77" t="s">
        <v>19</v>
      </c>
      <c r="C9" s="77" t="s">
        <v>20</v>
      </c>
      <c r="D9" s="77" t="s">
        <v>22</v>
      </c>
      <c r="E9" s="77" t="s">
        <v>0</v>
      </c>
      <c r="F9" s="77" t="s">
        <v>1</v>
      </c>
      <c r="G9" s="77"/>
      <c r="H9" s="77"/>
    </row>
    <row r="10" spans="1:8" ht="12" customHeight="1">
      <c r="A10" s="77"/>
      <c r="B10" s="77"/>
      <c r="C10" s="77"/>
      <c r="D10" s="77"/>
      <c r="E10" s="77"/>
      <c r="F10" s="77" t="s">
        <v>2</v>
      </c>
      <c r="G10" s="77"/>
      <c r="H10" s="77" t="s">
        <v>3</v>
      </c>
    </row>
    <row r="11" spans="1:8" ht="15" customHeight="1">
      <c r="A11" s="77"/>
      <c r="B11" s="77"/>
      <c r="C11" s="77"/>
      <c r="D11" s="77"/>
      <c r="E11" s="77"/>
      <c r="F11" s="77" t="s">
        <v>4</v>
      </c>
      <c r="G11" s="77" t="s">
        <v>5</v>
      </c>
      <c r="H11" s="77"/>
    </row>
    <row r="12" spans="1:8" ht="12.75" customHeight="1">
      <c r="A12" s="77"/>
      <c r="B12" s="77"/>
      <c r="C12" s="77"/>
      <c r="D12" s="77"/>
      <c r="E12" s="77"/>
      <c r="F12" s="77"/>
      <c r="G12" s="77"/>
      <c r="H12" s="77"/>
    </row>
    <row r="13" spans="1:8" ht="18" customHeight="1">
      <c r="A13" s="25">
        <v>24</v>
      </c>
      <c r="B13" s="67" t="s">
        <v>12</v>
      </c>
      <c r="C13" s="24" t="s">
        <v>67</v>
      </c>
      <c r="D13" s="24" t="s">
        <v>68</v>
      </c>
      <c r="E13" s="11">
        <f aca="true" t="shared" si="0" ref="E13:E22">SUM(F13,H13)</f>
        <v>0</v>
      </c>
      <c r="F13" s="11">
        <v>8</v>
      </c>
      <c r="G13" s="11"/>
      <c r="H13" s="11">
        <v>-8</v>
      </c>
    </row>
    <row r="14" spans="1:8" ht="28.5" customHeight="1">
      <c r="A14" s="25">
        <v>41</v>
      </c>
      <c r="B14" s="67" t="s">
        <v>88</v>
      </c>
      <c r="C14" s="15" t="s">
        <v>91</v>
      </c>
      <c r="D14" s="15" t="s">
        <v>92</v>
      </c>
      <c r="E14" s="11">
        <f t="shared" si="0"/>
        <v>0.5</v>
      </c>
      <c r="F14" s="11">
        <v>0.5</v>
      </c>
      <c r="G14" s="11"/>
      <c r="H14" s="11"/>
    </row>
    <row r="15" spans="1:8" ht="17.25" customHeight="1">
      <c r="A15" s="70">
        <v>53</v>
      </c>
      <c r="B15" s="25"/>
      <c r="C15" s="49" t="s">
        <v>6</v>
      </c>
      <c r="D15" s="50"/>
      <c r="E15" s="29">
        <f t="shared" si="0"/>
        <v>-0.5</v>
      </c>
      <c r="F15" s="29">
        <f>SUM(F16:F22)</f>
        <v>113.5</v>
      </c>
      <c r="G15" s="29">
        <f>SUM(G16:G22)</f>
        <v>10.8</v>
      </c>
      <c r="H15" s="29">
        <f>SUM(H16:H22)</f>
        <v>-114</v>
      </c>
    </row>
    <row r="16" spans="1:9" ht="29.25" customHeight="1">
      <c r="A16" s="25" t="s">
        <v>43</v>
      </c>
      <c r="B16" s="54" t="s">
        <v>13</v>
      </c>
      <c r="C16" s="55" t="s">
        <v>6</v>
      </c>
      <c r="D16" s="15" t="s">
        <v>41</v>
      </c>
      <c r="E16" s="11">
        <f t="shared" si="0"/>
        <v>0</v>
      </c>
      <c r="F16" s="11">
        <v>11</v>
      </c>
      <c r="G16" s="11">
        <v>10.8</v>
      </c>
      <c r="H16" s="11">
        <v>-11</v>
      </c>
      <c r="I16" s="12"/>
    </row>
    <row r="17" spans="1:9" ht="16.5" customHeight="1">
      <c r="A17" s="25" t="s">
        <v>96</v>
      </c>
      <c r="B17" s="54" t="s">
        <v>88</v>
      </c>
      <c r="C17" s="55" t="s">
        <v>6</v>
      </c>
      <c r="D17" s="15" t="s">
        <v>97</v>
      </c>
      <c r="E17" s="11">
        <f t="shared" si="0"/>
        <v>0.4</v>
      </c>
      <c r="F17" s="11">
        <v>0.4</v>
      </c>
      <c r="G17" s="11"/>
      <c r="H17" s="11"/>
      <c r="I17" s="12"/>
    </row>
    <row r="18" spans="1:9" ht="17.25" customHeight="1">
      <c r="A18" s="25" t="s">
        <v>89</v>
      </c>
      <c r="B18" s="54" t="s">
        <v>88</v>
      </c>
      <c r="C18" s="55" t="s">
        <v>6</v>
      </c>
      <c r="D18" s="15" t="s">
        <v>90</v>
      </c>
      <c r="E18" s="11">
        <f t="shared" si="0"/>
        <v>-0.5</v>
      </c>
      <c r="F18" s="11">
        <v>-0.5</v>
      </c>
      <c r="G18" s="11"/>
      <c r="H18" s="11"/>
      <c r="I18" s="12"/>
    </row>
    <row r="19" spans="1:9" ht="17.25" customHeight="1">
      <c r="A19" s="25" t="s">
        <v>95</v>
      </c>
      <c r="B19" s="54" t="s">
        <v>14</v>
      </c>
      <c r="C19" s="55" t="s">
        <v>6</v>
      </c>
      <c r="D19" s="15" t="s">
        <v>94</v>
      </c>
      <c r="E19" s="11">
        <f t="shared" si="0"/>
        <v>-0.4</v>
      </c>
      <c r="F19" s="11">
        <v>-0.4</v>
      </c>
      <c r="G19" s="11"/>
      <c r="H19" s="11"/>
      <c r="I19" s="12"/>
    </row>
    <row r="20" spans="1:9" ht="15.75" customHeight="1">
      <c r="A20" s="25" t="s">
        <v>80</v>
      </c>
      <c r="B20" s="54" t="s">
        <v>14</v>
      </c>
      <c r="C20" s="55" t="s">
        <v>6</v>
      </c>
      <c r="D20" s="15" t="s">
        <v>83</v>
      </c>
      <c r="E20" s="11">
        <f t="shared" si="0"/>
        <v>0</v>
      </c>
      <c r="F20" s="11">
        <v>37.5</v>
      </c>
      <c r="G20" s="11"/>
      <c r="H20" s="11">
        <v>-37.5</v>
      </c>
      <c r="I20" s="12"/>
    </row>
    <row r="21" spans="1:9" ht="30.75" customHeight="1">
      <c r="A21" s="25" t="s">
        <v>82</v>
      </c>
      <c r="B21" s="83" t="s">
        <v>66</v>
      </c>
      <c r="C21" s="85" t="s">
        <v>6</v>
      </c>
      <c r="D21" s="15" t="s">
        <v>84</v>
      </c>
      <c r="E21" s="11">
        <f t="shared" si="0"/>
        <v>39.1</v>
      </c>
      <c r="F21" s="11">
        <v>65.5</v>
      </c>
      <c r="G21" s="11"/>
      <c r="H21" s="11">
        <v>-26.4</v>
      </c>
      <c r="I21" s="12"/>
    </row>
    <row r="22" spans="1:9" ht="30.75" customHeight="1">
      <c r="A22" s="25" t="s">
        <v>81</v>
      </c>
      <c r="B22" s="84"/>
      <c r="C22" s="86"/>
      <c r="D22" s="15" t="s">
        <v>85</v>
      </c>
      <c r="E22" s="11">
        <f t="shared" si="0"/>
        <v>-39.1</v>
      </c>
      <c r="F22" s="11"/>
      <c r="G22" s="11"/>
      <c r="H22" s="11">
        <v>-39.1</v>
      </c>
      <c r="I22" s="12"/>
    </row>
    <row r="23" spans="1:8" ht="15" customHeight="1">
      <c r="A23" s="77" t="s">
        <v>23</v>
      </c>
      <c r="B23" s="77"/>
      <c r="C23" s="77"/>
      <c r="D23" s="77"/>
      <c r="E23" s="11">
        <f aca="true" t="shared" si="1" ref="E23:E30">SUM(F23,H23)</f>
        <v>0</v>
      </c>
      <c r="F23" s="11">
        <f>SUM(F13:F13)</f>
        <v>8</v>
      </c>
      <c r="G23" s="11">
        <f>SUM(G13:G13)</f>
        <v>0</v>
      </c>
      <c r="H23" s="11">
        <f>SUM(H13:H13)</f>
        <v>-8</v>
      </c>
    </row>
    <row r="24" spans="1:8" ht="15" customHeight="1">
      <c r="A24" s="77" t="s">
        <v>24</v>
      </c>
      <c r="B24" s="77"/>
      <c r="C24" s="77"/>
      <c r="D24" s="77"/>
      <c r="E24" s="11">
        <f t="shared" si="1"/>
        <v>0</v>
      </c>
      <c r="F24" s="11">
        <f>SUM(F16)</f>
        <v>11</v>
      </c>
      <c r="G24" s="11">
        <f>SUM(G16)</f>
        <v>10.8</v>
      </c>
      <c r="H24" s="11">
        <f>SUM(H16)</f>
        <v>-11</v>
      </c>
    </row>
    <row r="25" spans="1:8" ht="15" customHeight="1">
      <c r="A25" s="77" t="s">
        <v>93</v>
      </c>
      <c r="B25" s="77"/>
      <c r="C25" s="77"/>
      <c r="D25" s="77"/>
      <c r="E25" s="11">
        <f t="shared" si="1"/>
        <v>0.4</v>
      </c>
      <c r="F25" s="11">
        <f>SUM(F14,F17:F18)</f>
        <v>0.4</v>
      </c>
      <c r="G25" s="11">
        <f>SUM(G14,G17:G18)</f>
        <v>0</v>
      </c>
      <c r="H25" s="11">
        <f>SUM(H14,H17:H18)</f>
        <v>0</v>
      </c>
    </row>
    <row r="26" spans="1:8" ht="15" customHeight="1">
      <c r="A26" s="77" t="s">
        <v>25</v>
      </c>
      <c r="B26" s="77"/>
      <c r="C26" s="77"/>
      <c r="D26" s="77"/>
      <c r="E26" s="11">
        <f t="shared" si="1"/>
        <v>-0.3999999999999986</v>
      </c>
      <c r="F26" s="11">
        <f>SUM(F19:F20)</f>
        <v>37.1</v>
      </c>
      <c r="G26" s="11">
        <f>SUM(G19:G20)</f>
        <v>0</v>
      </c>
      <c r="H26" s="11">
        <f>SUM(H19:H20)</f>
        <v>-37.5</v>
      </c>
    </row>
    <row r="27" spans="1:8" ht="15" customHeight="1">
      <c r="A27" s="77" t="s">
        <v>79</v>
      </c>
      <c r="B27" s="77"/>
      <c r="C27" s="77"/>
      <c r="D27" s="77"/>
      <c r="E27" s="11">
        <f t="shared" si="1"/>
        <v>0</v>
      </c>
      <c r="F27" s="11">
        <f>SUM(F21:F22)</f>
        <v>65.5</v>
      </c>
      <c r="G27" s="11">
        <f>SUM(G21:G22)</f>
        <v>0</v>
      </c>
      <c r="H27" s="11">
        <f>SUM(H21:H22)</f>
        <v>-65.5</v>
      </c>
    </row>
    <row r="28" spans="1:8" ht="15" customHeight="1">
      <c r="A28" s="78" t="s">
        <v>8</v>
      </c>
      <c r="B28" s="78"/>
      <c r="C28" s="78"/>
      <c r="D28" s="78"/>
      <c r="E28" s="29">
        <f t="shared" si="1"/>
        <v>0</v>
      </c>
      <c r="F28" s="29">
        <f>SUM(F23:F27)</f>
        <v>122</v>
      </c>
      <c r="G28" s="29">
        <f>SUM(G23:G27)</f>
        <v>10.8</v>
      </c>
      <c r="H28" s="29">
        <f>SUM(H23:H27)</f>
        <v>-122</v>
      </c>
    </row>
    <row r="29" spans="1:8" ht="15" customHeight="1">
      <c r="A29" s="77" t="s">
        <v>39</v>
      </c>
      <c r="B29" s="77"/>
      <c r="C29" s="77"/>
      <c r="D29" s="77"/>
      <c r="E29" s="48">
        <f t="shared" si="1"/>
        <v>0</v>
      </c>
      <c r="F29" s="29"/>
      <c r="G29" s="29"/>
      <c r="H29" s="29"/>
    </row>
    <row r="30" spans="1:8" ht="15" customHeight="1">
      <c r="A30" s="78" t="s">
        <v>33</v>
      </c>
      <c r="B30" s="78"/>
      <c r="C30" s="78"/>
      <c r="D30" s="78"/>
      <c r="E30" s="29">
        <f t="shared" si="1"/>
        <v>0</v>
      </c>
      <c r="F30" s="29">
        <f>F28-F29</f>
        <v>122</v>
      </c>
      <c r="G30" s="29">
        <f>G28-G29</f>
        <v>10.8</v>
      </c>
      <c r="H30" s="29">
        <f>H28-H29</f>
        <v>-122</v>
      </c>
    </row>
  </sheetData>
  <sheetProtection/>
  <mergeCells count="27">
    <mergeCell ref="B21:B22"/>
    <mergeCell ref="C21:C22"/>
    <mergeCell ref="A9:A12"/>
    <mergeCell ref="A23:D23"/>
    <mergeCell ref="D9:D12"/>
    <mergeCell ref="H10:H12"/>
    <mergeCell ref="G11:G12"/>
    <mergeCell ref="C9:C12"/>
    <mergeCell ref="F10:G10"/>
    <mergeCell ref="E9:E12"/>
    <mergeCell ref="B9:B12"/>
    <mergeCell ref="F11:F12"/>
    <mergeCell ref="E1:H1"/>
    <mergeCell ref="E2:H2"/>
    <mergeCell ref="E3:H3"/>
    <mergeCell ref="F9:H9"/>
    <mergeCell ref="B6:H6"/>
    <mergeCell ref="G8:H8"/>
    <mergeCell ref="B7:H7"/>
    <mergeCell ref="E4:H4"/>
    <mergeCell ref="A29:D29"/>
    <mergeCell ref="A30:D30"/>
    <mergeCell ref="A28:D28"/>
    <mergeCell ref="A24:D24"/>
    <mergeCell ref="A27:D27"/>
    <mergeCell ref="A26:D26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C38" sqref="C38"/>
    </sheetView>
  </sheetViews>
  <sheetFormatPr defaultColWidth="9.140625" defaultRowHeight="12.75"/>
  <cols>
    <col min="1" max="1" width="5.7109375" style="32" customWidth="1"/>
    <col min="2" max="2" width="16.7109375" style="32" customWidth="1"/>
    <col min="3" max="3" width="30.7109375" style="32" customWidth="1"/>
    <col min="4" max="4" width="46.421875" style="32" customWidth="1"/>
    <col min="5" max="6" width="7.421875" style="32" customWidth="1"/>
    <col min="7" max="7" width="11.00390625" style="32" customWidth="1"/>
    <col min="8" max="8" width="7.140625" style="32" customWidth="1"/>
    <col min="9" max="9" width="9.140625" style="32" hidden="1" customWidth="1"/>
    <col min="10" max="16384" width="9.140625" style="32" customWidth="1"/>
  </cols>
  <sheetData>
    <row r="1" spans="5:8" ht="15" customHeight="1">
      <c r="E1" s="89" t="s">
        <v>36</v>
      </c>
      <c r="F1" s="89"/>
      <c r="G1" s="89"/>
      <c r="H1" s="89"/>
    </row>
    <row r="2" spans="5:8" ht="15" customHeight="1">
      <c r="E2" s="89" t="s">
        <v>57</v>
      </c>
      <c r="F2" s="89"/>
      <c r="G2" s="89"/>
      <c r="H2" s="89"/>
    </row>
    <row r="3" spans="5:8" ht="15" customHeight="1">
      <c r="E3" s="89" t="s">
        <v>47</v>
      </c>
      <c r="F3" s="89"/>
      <c r="G3" s="89"/>
      <c r="H3" s="89"/>
    </row>
    <row r="4" spans="5:8" ht="15" customHeight="1">
      <c r="E4" s="89" t="s">
        <v>65</v>
      </c>
      <c r="F4" s="89"/>
      <c r="G4" s="89"/>
      <c r="H4" s="89"/>
    </row>
    <row r="5" spans="5:8" ht="15" customHeight="1">
      <c r="E5" s="51"/>
      <c r="F5" s="51"/>
      <c r="G5" s="51"/>
      <c r="H5" s="51"/>
    </row>
    <row r="6" spans="1:9" ht="33" customHeight="1">
      <c r="A6" s="33"/>
      <c r="B6" s="87" t="s">
        <v>64</v>
      </c>
      <c r="C6" s="87"/>
      <c r="D6" s="87"/>
      <c r="E6" s="87"/>
      <c r="F6" s="87"/>
      <c r="G6" s="87"/>
      <c r="H6" s="87"/>
      <c r="I6" s="33"/>
    </row>
    <row r="7" spans="7:8" ht="14.25" customHeight="1">
      <c r="G7" s="91" t="s">
        <v>32</v>
      </c>
      <c r="H7" s="91"/>
    </row>
    <row r="8" spans="1:8" ht="15.75" customHeight="1">
      <c r="A8" s="90" t="s">
        <v>15</v>
      </c>
      <c r="B8" s="88" t="s">
        <v>19</v>
      </c>
      <c r="C8" s="88" t="s">
        <v>20</v>
      </c>
      <c r="D8" s="88" t="s">
        <v>22</v>
      </c>
      <c r="E8" s="88" t="s">
        <v>0</v>
      </c>
      <c r="F8" s="92" t="s">
        <v>1</v>
      </c>
      <c r="G8" s="93"/>
      <c r="H8" s="94"/>
    </row>
    <row r="9" spans="1:8" ht="12.75" customHeight="1">
      <c r="A9" s="90"/>
      <c r="B9" s="88"/>
      <c r="C9" s="88"/>
      <c r="D9" s="88"/>
      <c r="E9" s="88"/>
      <c r="F9" s="92" t="s">
        <v>2</v>
      </c>
      <c r="G9" s="94"/>
      <c r="H9" s="88" t="s">
        <v>3</v>
      </c>
    </row>
    <row r="10" spans="1:8" ht="15" customHeight="1">
      <c r="A10" s="90"/>
      <c r="B10" s="88"/>
      <c r="C10" s="88"/>
      <c r="D10" s="88"/>
      <c r="E10" s="88"/>
      <c r="F10" s="88" t="s">
        <v>4</v>
      </c>
      <c r="G10" s="88" t="s">
        <v>5</v>
      </c>
      <c r="H10" s="88"/>
    </row>
    <row r="11" spans="1:8" ht="15" customHeight="1">
      <c r="A11" s="90"/>
      <c r="B11" s="88"/>
      <c r="C11" s="88"/>
      <c r="D11" s="88"/>
      <c r="E11" s="88"/>
      <c r="F11" s="88"/>
      <c r="G11" s="88"/>
      <c r="H11" s="88"/>
    </row>
    <row r="12" spans="1:8" ht="18" customHeight="1">
      <c r="A12" s="57">
        <v>3</v>
      </c>
      <c r="B12" s="58" t="s">
        <v>52</v>
      </c>
      <c r="C12" s="15" t="s">
        <v>6</v>
      </c>
      <c r="D12" s="69" t="s">
        <v>69</v>
      </c>
      <c r="E12" s="34">
        <f>SUM(F12,H12)</f>
        <v>-12.9</v>
      </c>
      <c r="F12" s="41">
        <v>-12.9</v>
      </c>
      <c r="G12" s="34"/>
      <c r="H12" s="34"/>
    </row>
    <row r="13" spans="1:9" ht="15" customHeight="1">
      <c r="A13" s="96" t="s">
        <v>53</v>
      </c>
      <c r="B13" s="97"/>
      <c r="C13" s="97"/>
      <c r="D13" s="98"/>
      <c r="E13" s="34">
        <f>SUM(F13,H13)</f>
        <v>-12.9</v>
      </c>
      <c r="F13" s="34">
        <f>SUM(F12)</f>
        <v>-12.9</v>
      </c>
      <c r="G13" s="34">
        <f>SUM(G12)</f>
        <v>0</v>
      </c>
      <c r="H13" s="34">
        <f>SUM(H12)</f>
        <v>0</v>
      </c>
      <c r="I13" s="35"/>
    </row>
    <row r="14" spans="1:8" ht="15" customHeight="1">
      <c r="A14" s="73" t="s">
        <v>33</v>
      </c>
      <c r="B14" s="95"/>
      <c r="C14" s="95"/>
      <c r="D14" s="74"/>
      <c r="E14" s="36">
        <f>SUM(F14,H14)</f>
        <v>-12.9</v>
      </c>
      <c r="F14" s="36">
        <f>SUM(F13:F13)</f>
        <v>-12.9</v>
      </c>
      <c r="G14" s="36">
        <f>SUM(G13:G13)</f>
        <v>0</v>
      </c>
      <c r="H14" s="36">
        <f>SUM(H13:H13)</f>
        <v>0</v>
      </c>
    </row>
    <row r="15" spans="1:8" ht="15" customHeight="1">
      <c r="A15" s="33"/>
      <c r="B15" s="33"/>
      <c r="C15" s="33"/>
      <c r="D15" s="33"/>
      <c r="E15" s="37"/>
      <c r="F15" s="37"/>
      <c r="G15" s="37"/>
      <c r="H15" s="37"/>
    </row>
    <row r="16" spans="1:9" ht="15" customHeight="1">
      <c r="A16" s="33"/>
      <c r="B16" s="33"/>
      <c r="C16" s="33"/>
      <c r="D16" s="52"/>
      <c r="E16" s="53"/>
      <c r="F16" s="37"/>
      <c r="G16" s="37"/>
      <c r="H16" s="37"/>
      <c r="I16" s="37"/>
    </row>
  </sheetData>
  <sheetProtection/>
  <mergeCells count="18">
    <mergeCell ref="A8:A11"/>
    <mergeCell ref="G7:H7"/>
    <mergeCell ref="H9:H11"/>
    <mergeCell ref="F8:H8"/>
    <mergeCell ref="A14:D14"/>
    <mergeCell ref="A13:D13"/>
    <mergeCell ref="B8:B11"/>
    <mergeCell ref="F9:G9"/>
    <mergeCell ref="C8:C11"/>
    <mergeCell ref="G10:G11"/>
    <mergeCell ref="B6:H6"/>
    <mergeCell ref="D8:D11"/>
    <mergeCell ref="E1:H1"/>
    <mergeCell ref="E2:H2"/>
    <mergeCell ref="E3:H3"/>
    <mergeCell ref="E4:H4"/>
    <mergeCell ref="F10:F11"/>
    <mergeCell ref="E8:E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5.7109375" style="32" customWidth="1"/>
    <col min="2" max="2" width="16.7109375" style="32" customWidth="1"/>
    <col min="3" max="3" width="30.7109375" style="32" customWidth="1"/>
    <col min="4" max="4" width="46.421875" style="32" customWidth="1"/>
    <col min="5" max="6" width="7.421875" style="32" customWidth="1"/>
    <col min="7" max="7" width="11.00390625" style="32" customWidth="1"/>
    <col min="8" max="8" width="7.140625" style="32" customWidth="1"/>
    <col min="9" max="9" width="9.140625" style="32" hidden="1" customWidth="1"/>
    <col min="10" max="16384" width="9.140625" style="32" customWidth="1"/>
  </cols>
  <sheetData>
    <row r="1" spans="5:8" ht="15" customHeight="1">
      <c r="E1" s="89" t="s">
        <v>36</v>
      </c>
      <c r="F1" s="89"/>
      <c r="G1" s="89"/>
      <c r="H1" s="89"/>
    </row>
    <row r="2" spans="5:8" ht="15" customHeight="1">
      <c r="E2" s="89" t="s">
        <v>57</v>
      </c>
      <c r="F2" s="89"/>
      <c r="G2" s="89"/>
      <c r="H2" s="89"/>
    </row>
    <row r="3" spans="5:8" ht="15" customHeight="1">
      <c r="E3" s="89" t="s">
        <v>47</v>
      </c>
      <c r="F3" s="89"/>
      <c r="G3" s="89"/>
      <c r="H3" s="89"/>
    </row>
    <row r="4" spans="5:8" ht="15" customHeight="1">
      <c r="E4" s="89" t="s">
        <v>37</v>
      </c>
      <c r="F4" s="89"/>
      <c r="G4" s="89"/>
      <c r="H4" s="89"/>
    </row>
    <row r="5" spans="5:8" ht="15" customHeight="1">
      <c r="E5" s="51"/>
      <c r="F5" s="51"/>
      <c r="G5" s="51"/>
      <c r="H5" s="51"/>
    </row>
    <row r="6" spans="1:9" ht="16.5" customHeight="1">
      <c r="A6" s="104" t="s">
        <v>51</v>
      </c>
      <c r="B6" s="104"/>
      <c r="C6" s="104"/>
      <c r="D6" s="104"/>
      <c r="E6" s="104"/>
      <c r="F6" s="104"/>
      <c r="G6" s="104"/>
      <c r="H6" s="104"/>
      <c r="I6" s="104"/>
    </row>
    <row r="7" spans="7:8" ht="14.25" customHeight="1">
      <c r="G7" s="91" t="s">
        <v>32</v>
      </c>
      <c r="H7" s="91"/>
    </row>
    <row r="8" spans="1:8" ht="15.75" customHeight="1">
      <c r="A8" s="90" t="s">
        <v>15</v>
      </c>
      <c r="B8" s="88" t="s">
        <v>19</v>
      </c>
      <c r="C8" s="88" t="s">
        <v>20</v>
      </c>
      <c r="D8" s="88" t="s">
        <v>22</v>
      </c>
      <c r="E8" s="88" t="s">
        <v>0</v>
      </c>
      <c r="F8" s="92" t="s">
        <v>1</v>
      </c>
      <c r="G8" s="93"/>
      <c r="H8" s="94"/>
    </row>
    <row r="9" spans="1:8" ht="12.75" customHeight="1">
      <c r="A9" s="90"/>
      <c r="B9" s="88"/>
      <c r="C9" s="88"/>
      <c r="D9" s="88"/>
      <c r="E9" s="88"/>
      <c r="F9" s="92" t="s">
        <v>2</v>
      </c>
      <c r="G9" s="94"/>
      <c r="H9" s="88" t="s">
        <v>3</v>
      </c>
    </row>
    <row r="10" spans="1:8" ht="15" customHeight="1">
      <c r="A10" s="90"/>
      <c r="B10" s="88"/>
      <c r="C10" s="88"/>
      <c r="D10" s="88"/>
      <c r="E10" s="88"/>
      <c r="F10" s="88" t="s">
        <v>4</v>
      </c>
      <c r="G10" s="88" t="s">
        <v>5</v>
      </c>
      <c r="H10" s="88"/>
    </row>
    <row r="11" spans="1:8" ht="15" customHeight="1">
      <c r="A11" s="90"/>
      <c r="B11" s="88"/>
      <c r="C11" s="88"/>
      <c r="D11" s="88"/>
      <c r="E11" s="88"/>
      <c r="F11" s="88"/>
      <c r="G11" s="88"/>
      <c r="H11" s="88"/>
    </row>
    <row r="12" spans="1:8" ht="16.5" customHeight="1">
      <c r="A12" s="71">
        <v>7</v>
      </c>
      <c r="B12" s="101" t="s">
        <v>13</v>
      </c>
      <c r="C12" s="99" t="s">
        <v>6</v>
      </c>
      <c r="D12" s="43" t="s">
        <v>29</v>
      </c>
      <c r="E12" s="44">
        <f>SUM(F12,H12)</f>
        <v>170.2</v>
      </c>
      <c r="F12" s="44">
        <f>SUM(F13:F15)</f>
        <v>64.3</v>
      </c>
      <c r="G12" s="44">
        <f>SUM(G13:G15)</f>
        <v>8.5</v>
      </c>
      <c r="H12" s="44">
        <f>SUM(H13:H15)</f>
        <v>105.89999999999999</v>
      </c>
    </row>
    <row r="13" spans="1:8" ht="31.5" customHeight="1">
      <c r="A13" s="40" t="s">
        <v>76</v>
      </c>
      <c r="B13" s="102"/>
      <c r="C13" s="100"/>
      <c r="D13" s="14" t="s">
        <v>71</v>
      </c>
      <c r="E13" s="34">
        <f>SUM(F13,H13)</f>
        <v>40.5</v>
      </c>
      <c r="F13" s="34">
        <v>38.1</v>
      </c>
      <c r="G13" s="34">
        <v>3</v>
      </c>
      <c r="H13" s="34">
        <v>2.4</v>
      </c>
    </row>
    <row r="14" spans="1:8" ht="45.75" customHeight="1">
      <c r="A14" s="40" t="s">
        <v>77</v>
      </c>
      <c r="B14" s="102"/>
      <c r="C14" s="100"/>
      <c r="D14" s="14" t="s">
        <v>73</v>
      </c>
      <c r="E14" s="34">
        <f>SUM(F14,H14)</f>
        <v>35.6</v>
      </c>
      <c r="F14" s="41">
        <v>26.2</v>
      </c>
      <c r="G14" s="34">
        <v>5.5</v>
      </c>
      <c r="H14" s="34">
        <v>9.4</v>
      </c>
    </row>
    <row r="15" spans="1:8" ht="42.75" customHeight="1">
      <c r="A15" s="40" t="s">
        <v>78</v>
      </c>
      <c r="B15" s="103"/>
      <c r="C15" s="72" t="s">
        <v>87</v>
      </c>
      <c r="D15" s="14" t="s">
        <v>75</v>
      </c>
      <c r="E15" s="34">
        <f>F15+H15</f>
        <v>94.1</v>
      </c>
      <c r="F15" s="41"/>
      <c r="G15" s="34"/>
      <c r="H15" s="34">
        <v>94.1</v>
      </c>
    </row>
    <row r="16" spans="1:8" ht="46.5" customHeight="1">
      <c r="A16" s="57">
        <v>11</v>
      </c>
      <c r="B16" s="58" t="s">
        <v>66</v>
      </c>
      <c r="C16" s="15" t="s">
        <v>6</v>
      </c>
      <c r="D16" s="14" t="s">
        <v>63</v>
      </c>
      <c r="E16" s="34">
        <f>SUM(F16,H16)</f>
        <v>1792.5</v>
      </c>
      <c r="F16" s="41">
        <v>667.7</v>
      </c>
      <c r="G16" s="34"/>
      <c r="H16" s="34">
        <v>1124.8</v>
      </c>
    </row>
    <row r="17" spans="1:9" ht="15" customHeight="1">
      <c r="A17" s="96" t="s">
        <v>24</v>
      </c>
      <c r="B17" s="97"/>
      <c r="C17" s="97"/>
      <c r="D17" s="98"/>
      <c r="E17" s="34">
        <f>SUM(F17,H17)</f>
        <v>170.2</v>
      </c>
      <c r="F17" s="34">
        <f>SUM(F12)</f>
        <v>64.3</v>
      </c>
      <c r="G17" s="34">
        <f>SUM(G12)</f>
        <v>8.5</v>
      </c>
      <c r="H17" s="34">
        <f>SUM(H12)</f>
        <v>105.89999999999999</v>
      </c>
      <c r="I17" s="35"/>
    </row>
    <row r="18" spans="1:9" ht="15" customHeight="1">
      <c r="A18" s="96" t="s">
        <v>79</v>
      </c>
      <c r="B18" s="97"/>
      <c r="C18" s="97"/>
      <c r="D18" s="98"/>
      <c r="E18" s="34">
        <f>SUM(F18,H18)</f>
        <v>1792.5</v>
      </c>
      <c r="F18" s="34">
        <f>SUM(F16)</f>
        <v>667.7</v>
      </c>
      <c r="G18" s="34">
        <f>SUM(G16)</f>
        <v>0</v>
      </c>
      <c r="H18" s="34">
        <f>SUM(H16)</f>
        <v>1124.8</v>
      </c>
      <c r="I18" s="35"/>
    </row>
    <row r="19" spans="1:8" ht="15" customHeight="1">
      <c r="A19" s="73" t="s">
        <v>33</v>
      </c>
      <c r="B19" s="95"/>
      <c r="C19" s="95"/>
      <c r="D19" s="74"/>
      <c r="E19" s="36">
        <f>SUM(F19,H19)</f>
        <v>1962.7</v>
      </c>
      <c r="F19" s="36">
        <f>SUM(F17:F18)</f>
        <v>732</v>
      </c>
      <c r="G19" s="36">
        <f>SUM(G17:G18)</f>
        <v>8.5</v>
      </c>
      <c r="H19" s="36">
        <f>SUM(H17:H18)</f>
        <v>1230.7</v>
      </c>
    </row>
    <row r="20" spans="1:8" ht="15" customHeight="1">
      <c r="A20" s="33"/>
      <c r="B20" s="33"/>
      <c r="C20" s="33"/>
      <c r="D20" s="33"/>
      <c r="E20" s="37"/>
      <c r="F20" s="37"/>
      <c r="G20" s="37"/>
      <c r="H20" s="37"/>
    </row>
    <row r="21" spans="1:9" ht="15" customHeight="1">
      <c r="A21" s="33"/>
      <c r="B21" s="33"/>
      <c r="C21" s="33"/>
      <c r="D21" s="52"/>
      <c r="E21" s="53"/>
      <c r="F21" s="37"/>
      <c r="G21" s="37"/>
      <c r="H21" s="37"/>
      <c r="I21" s="37"/>
    </row>
  </sheetData>
  <sheetProtection/>
  <mergeCells count="21">
    <mergeCell ref="E1:H1"/>
    <mergeCell ref="E2:H2"/>
    <mergeCell ref="E3:H3"/>
    <mergeCell ref="E4:H4"/>
    <mergeCell ref="A6:I6"/>
    <mergeCell ref="G7:H7"/>
    <mergeCell ref="A19:D19"/>
    <mergeCell ref="A8:A11"/>
    <mergeCell ref="B8:B11"/>
    <mergeCell ref="C8:C11"/>
    <mergeCell ref="D8:D11"/>
    <mergeCell ref="C12:C14"/>
    <mergeCell ref="B12:B15"/>
    <mergeCell ref="H9:H11"/>
    <mergeCell ref="F10:F11"/>
    <mergeCell ref="G10:G11"/>
    <mergeCell ref="A17:D17"/>
    <mergeCell ref="A18:D18"/>
    <mergeCell ref="E8:E11"/>
    <mergeCell ref="F8:H8"/>
    <mergeCell ref="F9:G9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D32" sqref="D32"/>
    </sheetView>
  </sheetViews>
  <sheetFormatPr defaultColWidth="9.140625" defaultRowHeight="12.75"/>
  <cols>
    <col min="1" max="1" width="6.57421875" style="32" customWidth="1"/>
    <col min="2" max="2" width="16.00390625" style="32" customWidth="1"/>
    <col min="3" max="3" width="30.28125" style="32" customWidth="1"/>
    <col min="4" max="4" width="46.421875" style="32" customWidth="1"/>
    <col min="5" max="6" width="7.421875" style="32" customWidth="1"/>
    <col min="7" max="7" width="11.00390625" style="32" customWidth="1"/>
    <col min="8" max="8" width="7.140625" style="32" customWidth="1"/>
    <col min="9" max="9" width="9.140625" style="32" hidden="1" customWidth="1"/>
    <col min="10" max="16384" width="9.140625" style="32" customWidth="1"/>
  </cols>
  <sheetData>
    <row r="1" spans="5:8" ht="15" customHeight="1">
      <c r="E1" s="89" t="s">
        <v>36</v>
      </c>
      <c r="F1" s="89"/>
      <c r="G1" s="89"/>
      <c r="H1" s="89"/>
    </row>
    <row r="2" spans="5:8" ht="15" customHeight="1">
      <c r="E2" s="89" t="s">
        <v>57</v>
      </c>
      <c r="F2" s="89"/>
      <c r="G2" s="89"/>
      <c r="H2" s="89"/>
    </row>
    <row r="3" spans="5:8" ht="15" customHeight="1">
      <c r="E3" s="89" t="s">
        <v>47</v>
      </c>
      <c r="F3" s="89"/>
      <c r="G3" s="89"/>
      <c r="H3" s="89"/>
    </row>
    <row r="4" spans="5:8" ht="15" customHeight="1">
      <c r="E4" s="89" t="s">
        <v>58</v>
      </c>
      <c r="F4" s="89"/>
      <c r="G4" s="89"/>
      <c r="H4" s="89"/>
    </row>
    <row r="5" spans="5:8" ht="15" customHeight="1">
      <c r="E5" s="51"/>
      <c r="F5" s="51"/>
      <c r="G5" s="51"/>
      <c r="H5" s="51"/>
    </row>
    <row r="6" spans="1:8" ht="30" customHeight="1">
      <c r="A6" s="87" t="s">
        <v>59</v>
      </c>
      <c r="B6" s="87"/>
      <c r="C6" s="87"/>
      <c r="D6" s="87"/>
      <c r="E6" s="87"/>
      <c r="F6" s="87"/>
      <c r="G6" s="87"/>
      <c r="H6" s="87"/>
    </row>
    <row r="7" spans="1:8" ht="16.5" customHeight="1">
      <c r="A7" s="10"/>
      <c r="B7" s="10"/>
      <c r="C7" s="10"/>
      <c r="D7" s="10"/>
      <c r="E7" s="10"/>
      <c r="F7" s="10"/>
      <c r="G7" s="113" t="s">
        <v>32</v>
      </c>
      <c r="H7" s="113"/>
    </row>
    <row r="8" spans="1:8" ht="30" customHeight="1">
      <c r="A8" s="112" t="s">
        <v>15</v>
      </c>
      <c r="B8" s="111" t="s">
        <v>19</v>
      </c>
      <c r="C8" s="111" t="s">
        <v>20</v>
      </c>
      <c r="D8" s="111" t="s">
        <v>22</v>
      </c>
      <c r="E8" s="111" t="s">
        <v>0</v>
      </c>
      <c r="F8" s="111" t="s">
        <v>1</v>
      </c>
      <c r="G8" s="111"/>
      <c r="H8" s="111"/>
    </row>
    <row r="9" spans="1:9" ht="15" customHeight="1">
      <c r="A9" s="112"/>
      <c r="B9" s="111"/>
      <c r="C9" s="111"/>
      <c r="D9" s="111"/>
      <c r="E9" s="111"/>
      <c r="F9" s="111" t="s">
        <v>2</v>
      </c>
      <c r="G9" s="111"/>
      <c r="H9" s="111" t="s">
        <v>3</v>
      </c>
      <c r="I9" s="35"/>
    </row>
    <row r="10" spans="1:8" ht="15" customHeight="1">
      <c r="A10" s="112"/>
      <c r="B10" s="111"/>
      <c r="C10" s="111"/>
      <c r="D10" s="111"/>
      <c r="E10" s="111"/>
      <c r="F10" s="111" t="s">
        <v>4</v>
      </c>
      <c r="G10" s="111" t="s">
        <v>5</v>
      </c>
      <c r="H10" s="111"/>
    </row>
    <row r="11" spans="1:8" ht="15" customHeight="1">
      <c r="A11" s="112"/>
      <c r="B11" s="111"/>
      <c r="C11" s="111"/>
      <c r="D11" s="111"/>
      <c r="E11" s="111"/>
      <c r="F11" s="111"/>
      <c r="G11" s="111"/>
      <c r="H11" s="111"/>
    </row>
    <row r="12" spans="1:8" ht="18" customHeight="1">
      <c r="A12" s="5">
        <v>7</v>
      </c>
      <c r="B12" s="68" t="s">
        <v>12</v>
      </c>
      <c r="C12" s="1" t="s">
        <v>7</v>
      </c>
      <c r="D12" s="1" t="s">
        <v>21</v>
      </c>
      <c r="E12" s="11">
        <f>SUM(F12,H12)</f>
        <v>0</v>
      </c>
      <c r="F12" s="11"/>
      <c r="G12" s="65">
        <v>0.1</v>
      </c>
      <c r="H12" s="56"/>
    </row>
    <row r="13" spans="1:8" ht="18" customHeight="1">
      <c r="A13" s="105" t="s">
        <v>23</v>
      </c>
      <c r="B13" s="106"/>
      <c r="C13" s="106"/>
      <c r="D13" s="107"/>
      <c r="E13" s="11">
        <f>SUM(F13,H13)</f>
        <v>0</v>
      </c>
      <c r="F13" s="11">
        <f aca="true" t="shared" si="0" ref="F13:H14">SUM(F12)</f>
        <v>0</v>
      </c>
      <c r="G13" s="11">
        <f t="shared" si="0"/>
        <v>0.1</v>
      </c>
      <c r="H13" s="11">
        <f t="shared" si="0"/>
        <v>0</v>
      </c>
    </row>
    <row r="14" spans="1:8" ht="18.75" customHeight="1">
      <c r="A14" s="108" t="s">
        <v>33</v>
      </c>
      <c r="B14" s="109"/>
      <c r="C14" s="109"/>
      <c r="D14" s="110"/>
      <c r="E14" s="29">
        <f>F14+H14</f>
        <v>0</v>
      </c>
      <c r="F14" s="29">
        <f t="shared" si="0"/>
        <v>0</v>
      </c>
      <c r="G14" s="29">
        <f t="shared" si="0"/>
        <v>0.1</v>
      </c>
      <c r="H14" s="29">
        <f t="shared" si="0"/>
        <v>0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8">
    <mergeCell ref="C8:C11"/>
    <mergeCell ref="E1:H1"/>
    <mergeCell ref="E2:H2"/>
    <mergeCell ref="E3:H3"/>
    <mergeCell ref="E4:H4"/>
    <mergeCell ref="A6:H6"/>
    <mergeCell ref="G7:H7"/>
    <mergeCell ref="D8:D11"/>
    <mergeCell ref="A13:D13"/>
    <mergeCell ref="A14:D14"/>
    <mergeCell ref="E8:E11"/>
    <mergeCell ref="F8:H8"/>
    <mergeCell ref="F9:G9"/>
    <mergeCell ref="H9:H11"/>
    <mergeCell ref="F10:F11"/>
    <mergeCell ref="G10:G11"/>
    <mergeCell ref="A8:A11"/>
    <mergeCell ref="B8:B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7.8515625" style="6" customWidth="1"/>
    <col min="2" max="2" width="61.28125" style="6" customWidth="1"/>
    <col min="3" max="3" width="3.7109375" style="6" customWidth="1"/>
    <col min="4" max="4" width="13.421875" style="6" customWidth="1"/>
    <col min="5" max="5" width="12.00390625" style="6" customWidth="1"/>
    <col min="6" max="6" width="11.421875" style="6" customWidth="1"/>
    <col min="7" max="7" width="10.421875" style="6" customWidth="1"/>
    <col min="8" max="16384" width="9.140625" style="6" customWidth="1"/>
  </cols>
  <sheetData>
    <row r="1" spans="4:7" ht="12.75" customHeight="1">
      <c r="D1" s="79" t="s">
        <v>28</v>
      </c>
      <c r="E1" s="79"/>
      <c r="F1" s="79"/>
      <c r="G1" s="79"/>
    </row>
    <row r="2" spans="4:7" ht="12.75" customHeight="1">
      <c r="D2" s="79" t="s">
        <v>56</v>
      </c>
      <c r="E2" s="79"/>
      <c r="F2" s="79"/>
      <c r="G2" s="79"/>
    </row>
    <row r="3" spans="4:7" ht="12.75" customHeight="1">
      <c r="D3" s="79" t="s">
        <v>46</v>
      </c>
      <c r="E3" s="79"/>
      <c r="F3" s="79"/>
      <c r="G3" s="79"/>
    </row>
    <row r="4" spans="4:7" ht="15">
      <c r="D4" s="116" t="s">
        <v>38</v>
      </c>
      <c r="E4" s="116"/>
      <c r="F4" s="116"/>
      <c r="G4" s="116"/>
    </row>
    <row r="5" spans="4:7" ht="15">
      <c r="D5" s="18"/>
      <c r="E5" s="18"/>
      <c r="F5" s="18"/>
      <c r="G5" s="18"/>
    </row>
    <row r="6" spans="1:7" ht="32.25" customHeight="1">
      <c r="A6" s="120" t="s">
        <v>50</v>
      </c>
      <c r="B6" s="120"/>
      <c r="C6" s="120"/>
      <c r="D6" s="120"/>
      <c r="E6" s="120"/>
      <c r="F6" s="120"/>
      <c r="G6" s="120"/>
    </row>
    <row r="7" spans="6:7" ht="19.5" customHeight="1">
      <c r="F7" s="124" t="s">
        <v>32</v>
      </c>
      <c r="G7" s="124"/>
    </row>
    <row r="8" spans="1:7" ht="15" customHeight="1">
      <c r="A8" s="77" t="s">
        <v>11</v>
      </c>
      <c r="B8" s="77" t="s">
        <v>9</v>
      </c>
      <c r="C8" s="121" t="s">
        <v>15</v>
      </c>
      <c r="D8" s="119" t="s">
        <v>0</v>
      </c>
      <c r="E8" s="119" t="s">
        <v>1</v>
      </c>
      <c r="F8" s="119"/>
      <c r="G8" s="119"/>
    </row>
    <row r="9" spans="1:7" ht="15" customHeight="1">
      <c r="A9" s="77"/>
      <c r="B9" s="77"/>
      <c r="C9" s="122"/>
      <c r="D9" s="119"/>
      <c r="E9" s="119" t="s">
        <v>2</v>
      </c>
      <c r="F9" s="119"/>
      <c r="G9" s="77" t="s">
        <v>3</v>
      </c>
    </row>
    <row r="10" spans="1:7" ht="15" customHeight="1">
      <c r="A10" s="77"/>
      <c r="B10" s="77"/>
      <c r="C10" s="122"/>
      <c r="D10" s="119"/>
      <c r="E10" s="119" t="s">
        <v>4</v>
      </c>
      <c r="F10" s="119" t="s">
        <v>5</v>
      </c>
      <c r="G10" s="77"/>
    </row>
    <row r="11" spans="1:7" ht="19.5" customHeight="1">
      <c r="A11" s="77"/>
      <c r="B11" s="77"/>
      <c r="C11" s="123"/>
      <c r="D11" s="119"/>
      <c r="E11" s="119"/>
      <c r="F11" s="119"/>
      <c r="G11" s="77"/>
    </row>
    <row r="12" spans="1:9" ht="30.75" customHeight="1">
      <c r="A12" s="26" t="s">
        <v>12</v>
      </c>
      <c r="B12" s="7" t="s">
        <v>10</v>
      </c>
      <c r="C12" s="30">
        <v>1</v>
      </c>
      <c r="D12" s="59">
        <f aca="true" t="shared" si="0" ref="D12:D36">SUM(E12,G12)</f>
        <v>0</v>
      </c>
      <c r="E12" s="59">
        <f>SUM('savivaldybės funkcijos(3)'!F23,'biudz_įst_paj(7)'!F13)</f>
        <v>8</v>
      </c>
      <c r="F12" s="59">
        <f>SUM('savivaldybės funkcijos(3)'!G23,'biudz_įst_paj(7)'!G13)</f>
        <v>0.1</v>
      </c>
      <c r="G12" s="59">
        <f>SUM('savivaldybės funkcijos(3)'!H23,'biudz_įst_paj(7)'!H13)</f>
        <v>-8</v>
      </c>
      <c r="I12" s="16"/>
    </row>
    <row r="13" spans="1:9" ht="30.75" customHeight="1">
      <c r="A13" s="27" t="s">
        <v>13</v>
      </c>
      <c r="B13" s="7" t="s">
        <v>18</v>
      </c>
      <c r="C13" s="30">
        <v>2</v>
      </c>
      <c r="D13" s="59">
        <f t="shared" si="0"/>
        <v>170.2</v>
      </c>
      <c r="E13" s="59">
        <f>SUM('savivaldybės funkcijos(3)'!F24,'kt_ dotacijos (6)'!F17)</f>
        <v>75.3</v>
      </c>
      <c r="F13" s="59">
        <f>SUM('savivaldybės funkcijos(3)'!G24,'kt_ dotacijos (6)'!G17)</f>
        <v>19.3</v>
      </c>
      <c r="G13" s="59">
        <f>SUM('savivaldybės funkcijos(3)'!H24,'kt_ dotacijos (6)'!H17)</f>
        <v>94.89999999999999</v>
      </c>
      <c r="I13" s="16"/>
    </row>
    <row r="14" spans="1:9" ht="30.75" customHeight="1">
      <c r="A14" s="60" t="s">
        <v>52</v>
      </c>
      <c r="B14" s="7" t="s">
        <v>54</v>
      </c>
      <c r="C14" s="30">
        <v>4</v>
      </c>
      <c r="D14" s="59">
        <f t="shared" si="0"/>
        <v>-12.9</v>
      </c>
      <c r="E14" s="59">
        <f>SUM('v. f-jos (4)'!F13)</f>
        <v>-12.9</v>
      </c>
      <c r="F14" s="59">
        <f>SUM('v. f-jos (4)'!G13)</f>
        <v>0</v>
      </c>
      <c r="G14" s="59">
        <f>SUM('v. f-jos (4)'!H13)</f>
        <v>0</v>
      </c>
      <c r="I14" s="16"/>
    </row>
    <row r="15" spans="1:9" ht="30.75" customHeight="1">
      <c r="A15" s="60" t="s">
        <v>88</v>
      </c>
      <c r="B15" s="7" t="s">
        <v>98</v>
      </c>
      <c r="C15" s="30">
        <v>6</v>
      </c>
      <c r="D15" s="59">
        <f t="shared" si="0"/>
        <v>0.4</v>
      </c>
      <c r="E15" s="59">
        <f>SUM('savivaldybės funkcijos(3)'!F25)</f>
        <v>0.4</v>
      </c>
      <c r="F15" s="59">
        <f>SUM('savivaldybės funkcijos(3)'!G25)</f>
        <v>0</v>
      </c>
      <c r="G15" s="59">
        <f>SUM('savivaldybės funkcijos(3)'!H25)</f>
        <v>0</v>
      </c>
      <c r="I15" s="16"/>
    </row>
    <row r="16" spans="1:9" ht="30.75" customHeight="1">
      <c r="A16" s="60" t="s">
        <v>14</v>
      </c>
      <c r="B16" s="7" t="s">
        <v>26</v>
      </c>
      <c r="C16" s="30">
        <v>7</v>
      </c>
      <c r="D16" s="59">
        <f t="shared" si="0"/>
        <v>-0.3999999999999986</v>
      </c>
      <c r="E16" s="59">
        <f>SUM('savivaldybės funkcijos(3)'!F26)</f>
        <v>37.1</v>
      </c>
      <c r="F16" s="59">
        <f>SUM('savivaldybės funkcijos(3)'!G26)</f>
        <v>0</v>
      </c>
      <c r="G16" s="59">
        <f>SUM('savivaldybės funkcijos(3)'!H26)</f>
        <v>-37.5</v>
      </c>
      <c r="I16" s="16"/>
    </row>
    <row r="17" spans="1:9" ht="30.75" customHeight="1">
      <c r="A17" s="60" t="s">
        <v>66</v>
      </c>
      <c r="B17" s="7" t="s">
        <v>86</v>
      </c>
      <c r="C17" s="30">
        <v>8</v>
      </c>
      <c r="D17" s="59">
        <f t="shared" si="0"/>
        <v>1792.5</v>
      </c>
      <c r="E17" s="59">
        <f>SUM('savivaldybės funkcijos(3)'!F27,'kt_ dotacijos (6)'!F18)</f>
        <v>733.2</v>
      </c>
      <c r="F17" s="59">
        <f>SUM('savivaldybės funkcijos(3)'!G27,'kt_ dotacijos (6)'!G18)</f>
        <v>0</v>
      </c>
      <c r="G17" s="59">
        <f>SUM('savivaldybės funkcijos(3)'!H27,'kt_ dotacijos (6)'!H18)</f>
        <v>1059.3</v>
      </c>
      <c r="I17" s="16"/>
    </row>
    <row r="18" spans="1:9" ht="17.25" customHeight="1">
      <c r="A18" s="117" t="s">
        <v>31</v>
      </c>
      <c r="B18" s="118"/>
      <c r="C18" s="38">
        <v>9</v>
      </c>
      <c r="D18" s="61">
        <f t="shared" si="0"/>
        <v>1949.8000000000002</v>
      </c>
      <c r="E18" s="61">
        <f>SUM(E12:E17)</f>
        <v>841.1</v>
      </c>
      <c r="F18" s="61">
        <f>SUM(F12:F17)</f>
        <v>19.400000000000002</v>
      </c>
      <c r="G18" s="61">
        <f>SUM(G12:G17)</f>
        <v>1108.7</v>
      </c>
      <c r="H18" s="23"/>
      <c r="I18" s="23"/>
    </row>
    <row r="19" spans="1:9" ht="15" hidden="1">
      <c r="A19" s="8"/>
      <c r="B19" s="9"/>
      <c r="C19" s="31"/>
      <c r="D19" s="61" t="e">
        <f t="shared" si="0"/>
        <v>#REF!</v>
      </c>
      <c r="E19" s="59" t="e">
        <f>'savivaldybės funkcijos(3)'!F29+#REF!+'v. f-jos (4)'!F17+#REF!</f>
        <v>#REF!</v>
      </c>
      <c r="F19" s="61">
        <f>SUM(F13:F18)</f>
        <v>38.7</v>
      </c>
      <c r="G19" s="61">
        <f>SUM(G13:G18)</f>
        <v>2225.4</v>
      </c>
      <c r="H19" s="22"/>
      <c r="I19" s="22"/>
    </row>
    <row r="20" spans="1:9" ht="15" hidden="1">
      <c r="A20" s="8"/>
      <c r="B20" s="9"/>
      <c r="C20" s="31"/>
      <c r="D20" s="61" t="e">
        <f t="shared" si="0"/>
        <v>#REF!</v>
      </c>
      <c r="E20" s="59" t="e">
        <f>'savivaldybės funkcijos(3)'!F30+#REF!+'v. f-jos (4)'!F18+#REF!</f>
        <v>#REF!</v>
      </c>
      <c r="F20" s="61">
        <f>SUM(F16:F19)</f>
        <v>58.10000000000001</v>
      </c>
      <c r="G20" s="61">
        <f>SUM(G16:G19)</f>
        <v>4355.9</v>
      </c>
      <c r="H20" s="22"/>
      <c r="I20" s="22"/>
    </row>
    <row r="21" spans="1:9" ht="15" hidden="1">
      <c r="A21" s="8"/>
      <c r="B21" s="9"/>
      <c r="C21" s="31"/>
      <c r="D21" s="61" t="e">
        <f t="shared" si="0"/>
        <v>#REF!</v>
      </c>
      <c r="E21" s="59" t="e">
        <f>'savivaldybės funkcijos(3)'!#REF!+#REF!+'v. f-jos (4)'!F19+#REF!</f>
        <v>#REF!</v>
      </c>
      <c r="F21" s="61">
        <f>SUM(F16:F20)</f>
        <v>116.20000000000002</v>
      </c>
      <c r="G21" s="61">
        <f>SUM(G16:G20)</f>
        <v>8711.8</v>
      </c>
      <c r="H21" s="22"/>
      <c r="I21" s="22"/>
    </row>
    <row r="22" spans="1:9" ht="15" hidden="1">
      <c r="A22" s="8"/>
      <c r="B22" s="9"/>
      <c r="C22" s="31"/>
      <c r="D22" s="61" t="e">
        <f t="shared" si="0"/>
        <v>#REF!</v>
      </c>
      <c r="E22" s="59" t="e">
        <f>'savivaldybės funkcijos(3)'!#REF!+#REF!+'v. f-jos (4)'!F20+#REF!</f>
        <v>#REF!</v>
      </c>
      <c r="F22" s="61">
        <f>SUM(F16:F21)</f>
        <v>232.40000000000003</v>
      </c>
      <c r="G22" s="61">
        <f>SUM(G16:G21)</f>
        <v>17423.6</v>
      </c>
      <c r="H22" s="22"/>
      <c r="I22" s="22"/>
    </row>
    <row r="23" spans="1:9" ht="15" hidden="1">
      <c r="A23" s="8"/>
      <c r="B23" s="9"/>
      <c r="C23" s="31"/>
      <c r="D23" s="61" t="e">
        <f t="shared" si="0"/>
        <v>#REF!</v>
      </c>
      <c r="E23" s="59" t="e">
        <f>'savivaldybės funkcijos(3)'!#REF!+#REF!+'v. f-jos (4)'!F21+#REF!</f>
        <v>#REF!</v>
      </c>
      <c r="F23" s="61">
        <f aca="true" t="shared" si="1" ref="F23:G25">SUM(F16:F22)</f>
        <v>464.80000000000007</v>
      </c>
      <c r="G23" s="61">
        <f t="shared" si="1"/>
        <v>34847.2</v>
      </c>
      <c r="H23" s="22"/>
      <c r="I23" s="22"/>
    </row>
    <row r="24" spans="1:9" ht="15" hidden="1">
      <c r="A24" s="8"/>
      <c r="B24" s="9"/>
      <c r="C24" s="31"/>
      <c r="D24" s="61" t="e">
        <f t="shared" si="0"/>
        <v>#REF!</v>
      </c>
      <c r="E24" s="59" t="e">
        <f>'savivaldybės funkcijos(3)'!#REF!+#REF!+'v. f-jos (4)'!F22+#REF!</f>
        <v>#REF!</v>
      </c>
      <c r="F24" s="61">
        <f t="shared" si="1"/>
        <v>929.6000000000001</v>
      </c>
      <c r="G24" s="61">
        <f t="shared" si="1"/>
        <v>69731.9</v>
      </c>
      <c r="H24" s="22"/>
      <c r="I24" s="22"/>
    </row>
    <row r="25" spans="1:9" ht="15" hidden="1">
      <c r="A25" s="8"/>
      <c r="B25" s="9"/>
      <c r="C25" s="31"/>
      <c r="D25" s="61" t="e">
        <f t="shared" si="0"/>
        <v>#REF!</v>
      </c>
      <c r="E25" s="59" t="e">
        <f>'savivaldybės funkcijos(3)'!#REF!+#REF!+'v. f-jos (4)'!F23+#REF!</f>
        <v>#REF!</v>
      </c>
      <c r="F25" s="61">
        <f t="shared" si="1"/>
        <v>1859.2000000000003</v>
      </c>
      <c r="G25" s="61">
        <f t="shared" si="1"/>
        <v>138404.5</v>
      </c>
      <c r="H25" s="22"/>
      <c r="I25" s="22"/>
    </row>
    <row r="26" spans="1:9" ht="15" hidden="1">
      <c r="A26" s="8"/>
      <c r="B26" s="9"/>
      <c r="C26" s="31"/>
      <c r="D26" s="61" t="e">
        <f t="shared" si="0"/>
        <v>#REF!</v>
      </c>
      <c r="E26" s="59" t="e">
        <f>'savivaldybės funkcijos(3)'!#REF!+#REF!+'v. f-jos (4)'!F24+#REF!</f>
        <v>#REF!</v>
      </c>
      <c r="F26" s="61">
        <f aca="true" t="shared" si="2" ref="F26:F35">SUM(F18:F25)</f>
        <v>3718.4000000000005</v>
      </c>
      <c r="G26" s="61">
        <f aca="true" t="shared" si="3" ref="G26:G35">SUM(G18:G25)</f>
        <v>276809</v>
      </c>
      <c r="H26" s="22"/>
      <c r="I26" s="22"/>
    </row>
    <row r="27" spans="1:9" ht="15" hidden="1">
      <c r="A27" s="8"/>
      <c r="B27" s="9"/>
      <c r="C27" s="31"/>
      <c r="D27" s="61" t="e">
        <f t="shared" si="0"/>
        <v>#REF!</v>
      </c>
      <c r="E27" s="59" t="e">
        <f>'savivaldybės funkcijos(3)'!#REF!+#REF!+'v. f-jos (4)'!F25+#REF!</f>
        <v>#REF!</v>
      </c>
      <c r="F27" s="61">
        <f t="shared" si="2"/>
        <v>7417.4000000000015</v>
      </c>
      <c r="G27" s="61">
        <f t="shared" si="3"/>
        <v>552509.3</v>
      </c>
      <c r="H27" s="22"/>
      <c r="I27" s="22"/>
    </row>
    <row r="28" spans="1:9" ht="15" hidden="1">
      <c r="A28" s="8"/>
      <c r="B28" s="9"/>
      <c r="C28" s="31"/>
      <c r="D28" s="61" t="e">
        <f t="shared" si="0"/>
        <v>#REF!</v>
      </c>
      <c r="E28" s="59" t="e">
        <f>'savivaldybės funkcijos(3)'!#REF!+#REF!+'v. f-jos (4)'!F26+#REF!</f>
        <v>#REF!</v>
      </c>
      <c r="F28" s="61">
        <f t="shared" si="2"/>
        <v>14796.100000000002</v>
      </c>
      <c r="G28" s="61">
        <f t="shared" si="3"/>
        <v>1102793.2000000002</v>
      </c>
      <c r="H28" s="22"/>
      <c r="I28" s="22"/>
    </row>
    <row r="29" spans="1:9" ht="15" hidden="1">
      <c r="A29" s="8"/>
      <c r="B29" s="9"/>
      <c r="C29" s="31"/>
      <c r="D29" s="61" t="e">
        <f t="shared" si="0"/>
        <v>#REF!</v>
      </c>
      <c r="E29" s="59" t="e">
        <f>'savivaldybės funkcijos(3)'!#REF!+#REF!+'v. f-jos (4)'!F27+#REF!</f>
        <v>#REF!</v>
      </c>
      <c r="F29" s="61">
        <f t="shared" si="2"/>
        <v>29534.100000000006</v>
      </c>
      <c r="G29" s="61">
        <f t="shared" si="3"/>
        <v>2201230.5</v>
      </c>
      <c r="H29" s="22"/>
      <c r="I29" s="22"/>
    </row>
    <row r="30" spans="1:9" ht="15" hidden="1">
      <c r="A30" s="8"/>
      <c r="B30" s="9"/>
      <c r="C30" s="31"/>
      <c r="D30" s="61" t="e">
        <f t="shared" si="0"/>
        <v>#REF!</v>
      </c>
      <c r="E30" s="59" t="e">
        <f>'savivaldybės funkcijos(3)'!#REF!+#REF!+'v. f-jos (4)'!F28+#REF!</f>
        <v>#REF!</v>
      </c>
      <c r="F30" s="61">
        <f t="shared" si="2"/>
        <v>58952.000000000015</v>
      </c>
      <c r="G30" s="61">
        <f t="shared" si="3"/>
        <v>4393749.2</v>
      </c>
      <c r="H30" s="22"/>
      <c r="I30" s="22"/>
    </row>
    <row r="31" spans="1:9" ht="15" hidden="1">
      <c r="A31" s="8"/>
      <c r="B31" s="9"/>
      <c r="C31" s="31"/>
      <c r="D31" s="61" t="e">
        <f t="shared" si="0"/>
        <v>#REF!</v>
      </c>
      <c r="E31" s="59" t="e">
        <f>'savivaldybės funkcijos(3)'!#REF!+#REF!+'v. f-jos (4)'!F29+#REF!</f>
        <v>#REF!</v>
      </c>
      <c r="F31" s="61">
        <f t="shared" si="2"/>
        <v>117671.60000000002</v>
      </c>
      <c r="G31" s="61">
        <f t="shared" si="3"/>
        <v>8770074.8</v>
      </c>
      <c r="H31" s="22"/>
      <c r="I31" s="22"/>
    </row>
    <row r="32" spans="1:9" ht="15" hidden="1">
      <c r="A32" s="8"/>
      <c r="B32" s="9"/>
      <c r="C32" s="31"/>
      <c r="D32" s="61" t="e">
        <f t="shared" si="0"/>
        <v>#REF!</v>
      </c>
      <c r="E32" s="59" t="e">
        <f>'savivaldybės funkcijos(3)'!#REF!+#REF!+'v. f-jos (4)'!F30+#REF!</f>
        <v>#REF!</v>
      </c>
      <c r="F32" s="61">
        <f t="shared" si="2"/>
        <v>234878.40000000002</v>
      </c>
      <c r="G32" s="61">
        <f t="shared" si="3"/>
        <v>17505302.400000002</v>
      </c>
      <c r="H32" s="22"/>
      <c r="I32" s="22"/>
    </row>
    <row r="33" spans="1:9" ht="15" hidden="1">
      <c r="A33" s="8"/>
      <c r="B33" s="9"/>
      <c r="C33" s="31"/>
      <c r="D33" s="61" t="e">
        <f t="shared" si="0"/>
        <v>#REF!</v>
      </c>
      <c r="E33" s="59" t="e">
        <f>'savivaldybės funkcijos(3)'!#REF!+#REF!+'v. f-jos (4)'!F31+#REF!</f>
        <v>#REF!</v>
      </c>
      <c r="F33" s="61">
        <f t="shared" si="2"/>
        <v>468827.20000000007</v>
      </c>
      <c r="G33" s="61">
        <f t="shared" si="3"/>
        <v>34940872.900000006</v>
      </c>
      <c r="H33" s="22"/>
      <c r="I33" s="22"/>
    </row>
    <row r="34" spans="1:9" ht="15" hidden="1">
      <c r="A34" s="8"/>
      <c r="B34" s="9"/>
      <c r="C34" s="31"/>
      <c r="D34" s="61" t="e">
        <f t="shared" si="0"/>
        <v>#REF!</v>
      </c>
      <c r="E34" s="59" t="e">
        <f>'savivaldybės funkcijos(3)'!#REF!+#REF!+'v. f-jos (4)'!F32+#REF!</f>
        <v>#REF!</v>
      </c>
      <c r="F34" s="61">
        <f t="shared" si="2"/>
        <v>935795.2000000002</v>
      </c>
      <c r="G34" s="61">
        <f t="shared" si="3"/>
        <v>69743341.30000001</v>
      </c>
      <c r="H34" s="22"/>
      <c r="I34" s="22"/>
    </row>
    <row r="35" spans="1:9" ht="15" hidden="1">
      <c r="A35" s="8"/>
      <c r="B35" s="9"/>
      <c r="C35" s="31"/>
      <c r="D35" s="61" t="e">
        <f t="shared" si="0"/>
        <v>#REF!</v>
      </c>
      <c r="E35" s="62" t="e">
        <f>'savivaldybės funkcijos(3)'!#REF!+#REF!+'v. f-jos (4)'!F33+#REF!</f>
        <v>#REF!</v>
      </c>
      <c r="F35" s="63">
        <f t="shared" si="2"/>
        <v>1867872.0000000005</v>
      </c>
      <c r="G35" s="63">
        <f t="shared" si="3"/>
        <v>139209873.60000002</v>
      </c>
      <c r="H35" s="22"/>
      <c r="I35" s="22"/>
    </row>
    <row r="36" spans="1:7" ht="18.75" customHeight="1">
      <c r="A36" s="114" t="s">
        <v>44</v>
      </c>
      <c r="B36" s="114"/>
      <c r="C36" s="26">
        <v>10</v>
      </c>
      <c r="D36" s="61">
        <f t="shared" si="0"/>
        <v>0</v>
      </c>
      <c r="E36" s="59">
        <f>'savivaldybės funkcijos(3)'!F29</f>
        <v>0</v>
      </c>
      <c r="F36" s="59">
        <f>'savivaldybės funkcijos(3)'!G29</f>
        <v>0</v>
      </c>
      <c r="G36" s="59">
        <f>'savivaldybės funkcijos(3)'!H29</f>
        <v>0</v>
      </c>
    </row>
    <row r="37" spans="1:7" ht="18.75" customHeight="1">
      <c r="A37" s="115" t="s">
        <v>40</v>
      </c>
      <c r="B37" s="115"/>
      <c r="C37" s="42">
        <v>11</v>
      </c>
      <c r="D37" s="61">
        <f>D18-D36</f>
        <v>1949.8000000000002</v>
      </c>
      <c r="E37" s="61">
        <f>E18-E36</f>
        <v>841.1</v>
      </c>
      <c r="F37" s="61">
        <f>F18-F36</f>
        <v>19.400000000000002</v>
      </c>
      <c r="G37" s="61">
        <f>G18-G36</f>
        <v>1108.7</v>
      </c>
    </row>
    <row r="38" spans="2:6" ht="15">
      <c r="B38" s="39"/>
      <c r="D38" s="16"/>
      <c r="F38" s="17"/>
    </row>
    <row r="39" ht="15">
      <c r="D39" s="16"/>
    </row>
    <row r="40" ht="15">
      <c r="D40" s="16"/>
    </row>
    <row r="44" ht="15">
      <c r="D44" s="16"/>
    </row>
  </sheetData>
  <sheetProtection/>
  <mergeCells count="18">
    <mergeCell ref="E9:F9"/>
    <mergeCell ref="D8:D11"/>
    <mergeCell ref="E8:G8"/>
    <mergeCell ref="A6:G6"/>
    <mergeCell ref="C8:C11"/>
    <mergeCell ref="B8:B11"/>
    <mergeCell ref="A8:A11"/>
    <mergeCell ref="F7:G7"/>
    <mergeCell ref="A36:B36"/>
    <mergeCell ref="A37:B37"/>
    <mergeCell ref="D1:G1"/>
    <mergeCell ref="D2:G2"/>
    <mergeCell ref="D3:G3"/>
    <mergeCell ref="D4:G4"/>
    <mergeCell ref="A18:B18"/>
    <mergeCell ref="F10:F11"/>
    <mergeCell ref="E10:E11"/>
    <mergeCell ref="G9:G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2019-04-18T07:36:35Z</cp:lastPrinted>
  <dcterms:created xsi:type="dcterms:W3CDTF">2002-11-07T10:01:21Z</dcterms:created>
  <dcterms:modified xsi:type="dcterms:W3CDTF">2019-04-18T07:55:32Z</dcterms:modified>
  <cp:category/>
  <cp:version/>
  <cp:contentType/>
  <cp:contentStatus/>
</cp:coreProperties>
</file>