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7795" windowHeight="11715" activeTab="3"/>
  </bookViews>
  <sheets>
    <sheet name="1_skolintos" sheetId="12" r:id="rId1"/>
    <sheet name="2_pajamos" sheetId="24" r:id="rId2"/>
    <sheet name="3_2 priemones" sheetId="18" r:id="rId3"/>
    <sheet name="4_prisidej_prie_proj" sheetId="19" r:id="rId4"/>
    <sheet name="5_kult_paveld" sheetId="17" r:id="rId5"/>
    <sheet name="6_architektura" sheetId="21" r:id="rId6"/>
    <sheet name="7_infrastruktura" sheetId="20" r:id="rId7"/>
    <sheet name="8_valstyb_deleg" sheetId="5" r:id="rId8"/>
    <sheet name="Lapas2" sheetId="23" r:id="rId9"/>
  </sheets>
  <definedNames>
    <definedName name="OLE_LINK1" localSheetId="5">'6_architektura'!$A$1</definedName>
  </definedNames>
  <calcPr calcId="145621"/>
</workbook>
</file>

<file path=xl/calcChain.xml><?xml version="1.0" encoding="utf-8"?>
<calcChain xmlns="http://schemas.openxmlformats.org/spreadsheetml/2006/main">
  <c r="C6" i="24" l="1"/>
  <c r="E6" i="24"/>
  <c r="F6" i="24"/>
  <c r="G6" i="24"/>
  <c r="K6" i="24" s="1"/>
  <c r="D7" i="24"/>
  <c r="H7" i="24"/>
  <c r="I7" i="24"/>
  <c r="J7" i="24"/>
  <c r="K7" i="24"/>
  <c r="D8" i="24"/>
  <c r="H8" i="24"/>
  <c r="I8" i="24"/>
  <c r="J8" i="24"/>
  <c r="K8" i="24"/>
  <c r="D9" i="24"/>
  <c r="H9" i="24"/>
  <c r="I9" i="24"/>
  <c r="J9" i="24"/>
  <c r="K9" i="24"/>
  <c r="D10" i="24"/>
  <c r="H10" i="24"/>
  <c r="I10" i="24"/>
  <c r="J10" i="24"/>
  <c r="K10" i="24"/>
  <c r="D11" i="24"/>
  <c r="H11" i="24"/>
  <c r="I11" i="24"/>
  <c r="J11" i="24"/>
  <c r="K11" i="24"/>
  <c r="D12" i="24"/>
  <c r="H12" i="24"/>
  <c r="I12" i="24"/>
  <c r="J12" i="24"/>
  <c r="K12" i="24"/>
  <c r="D13" i="24"/>
  <c r="H13" i="24"/>
  <c r="I13" i="24"/>
  <c r="J13" i="24"/>
  <c r="K13" i="24"/>
  <c r="D14" i="24"/>
  <c r="H14" i="24"/>
  <c r="J14" i="24"/>
  <c r="K14" i="24"/>
  <c r="D15" i="24"/>
  <c r="H15" i="24"/>
  <c r="J15" i="24"/>
  <c r="K15" i="24"/>
  <c r="D16" i="24"/>
  <c r="H16" i="24"/>
  <c r="I16" i="24"/>
  <c r="J16" i="24"/>
  <c r="K16" i="24"/>
  <c r="C17" i="24"/>
  <c r="E17" i="24"/>
  <c r="F17" i="24"/>
  <c r="G17" i="24"/>
  <c r="H17" i="24" s="1"/>
  <c r="D18" i="24"/>
  <c r="H18" i="24"/>
  <c r="I18" i="24"/>
  <c r="J18" i="24"/>
  <c r="K18" i="24"/>
  <c r="D19" i="24"/>
  <c r="H19" i="24"/>
  <c r="I19" i="24"/>
  <c r="J19" i="24"/>
  <c r="K19" i="24"/>
  <c r="D20" i="24"/>
  <c r="H20" i="24"/>
  <c r="I20" i="24"/>
  <c r="J20" i="24"/>
  <c r="K20" i="24"/>
  <c r="D21" i="24"/>
  <c r="H21" i="24"/>
  <c r="I21" i="24"/>
  <c r="J21" i="24"/>
  <c r="K21" i="24"/>
  <c r="D22" i="24"/>
  <c r="H22" i="24"/>
  <c r="I22" i="24"/>
  <c r="J22" i="24"/>
  <c r="K22" i="24"/>
  <c r="D23" i="24"/>
  <c r="H23" i="24"/>
  <c r="I23" i="24"/>
  <c r="J23" i="24"/>
  <c r="K23" i="24"/>
  <c r="D24" i="24"/>
  <c r="H24" i="24"/>
  <c r="I24" i="24"/>
  <c r="J24" i="24"/>
  <c r="K24" i="24"/>
  <c r="D25" i="24"/>
  <c r="H25" i="24"/>
  <c r="I25" i="24"/>
  <c r="J25" i="24"/>
  <c r="K25" i="24"/>
  <c r="C26" i="24"/>
  <c r="E26" i="24"/>
  <c r="E89" i="24" s="1"/>
  <c r="F26" i="24"/>
  <c r="G26" i="24"/>
  <c r="H26" i="24" s="1"/>
  <c r="D27" i="24"/>
  <c r="H27" i="24"/>
  <c r="I27" i="24"/>
  <c r="J27" i="24"/>
  <c r="K27" i="24"/>
  <c r="D28" i="24"/>
  <c r="H28" i="24"/>
  <c r="I28" i="24"/>
  <c r="J28" i="24"/>
  <c r="K28" i="24"/>
  <c r="D29" i="24"/>
  <c r="H29" i="24"/>
  <c r="I29" i="24"/>
  <c r="J29" i="24"/>
  <c r="K29" i="24"/>
  <c r="D30" i="24"/>
  <c r="H30" i="24"/>
  <c r="I30" i="24"/>
  <c r="J30" i="24"/>
  <c r="K30" i="24"/>
  <c r="D31" i="24"/>
  <c r="H31" i="24"/>
  <c r="I31" i="24"/>
  <c r="J31" i="24"/>
  <c r="K31" i="24"/>
  <c r="D32" i="24"/>
  <c r="H32" i="24"/>
  <c r="I32" i="24"/>
  <c r="J32" i="24"/>
  <c r="K32" i="24"/>
  <c r="D33" i="24"/>
  <c r="H33" i="24"/>
  <c r="I33" i="24"/>
  <c r="J33" i="24"/>
  <c r="K33" i="24"/>
  <c r="D34" i="24"/>
  <c r="H34" i="24"/>
  <c r="I34" i="24"/>
  <c r="J34" i="24"/>
  <c r="K34" i="24"/>
  <c r="D35" i="24"/>
  <c r="H35" i="24"/>
  <c r="I35" i="24"/>
  <c r="J35" i="24"/>
  <c r="K35" i="24"/>
  <c r="D36" i="24"/>
  <c r="H36" i="24"/>
  <c r="I36" i="24"/>
  <c r="J36" i="24"/>
  <c r="K36" i="24"/>
  <c r="D37" i="24"/>
  <c r="H37" i="24"/>
  <c r="I37" i="24"/>
  <c r="J37" i="24"/>
  <c r="K37" i="24"/>
  <c r="D38" i="24"/>
  <c r="H38" i="24"/>
  <c r="I38" i="24"/>
  <c r="J38" i="24"/>
  <c r="K38" i="24"/>
  <c r="D39" i="24"/>
  <c r="H39" i="24"/>
  <c r="I39" i="24"/>
  <c r="J39" i="24"/>
  <c r="K39" i="24"/>
  <c r="D40" i="24"/>
  <c r="H40" i="24"/>
  <c r="I40" i="24"/>
  <c r="J40" i="24"/>
  <c r="K40" i="24"/>
  <c r="D41" i="24"/>
  <c r="H41" i="24"/>
  <c r="I41" i="24"/>
  <c r="J41" i="24"/>
  <c r="K41" i="24"/>
  <c r="D42" i="24"/>
  <c r="H42" i="24"/>
  <c r="I42" i="24"/>
  <c r="J42" i="24"/>
  <c r="K42" i="24"/>
  <c r="D43" i="24"/>
  <c r="H43" i="24"/>
  <c r="I43" i="24"/>
  <c r="J43" i="24"/>
  <c r="K43" i="24"/>
  <c r="D44" i="24"/>
  <c r="H44" i="24"/>
  <c r="I44" i="24"/>
  <c r="J44" i="24"/>
  <c r="K44" i="24"/>
  <c r="D45" i="24"/>
  <c r="H45" i="24"/>
  <c r="I45" i="24"/>
  <c r="J45" i="24"/>
  <c r="K45" i="24"/>
  <c r="D46" i="24"/>
  <c r="H46" i="24"/>
  <c r="J46" i="24"/>
  <c r="K46" i="24"/>
  <c r="D47" i="24"/>
  <c r="H47" i="24"/>
  <c r="I47" i="24"/>
  <c r="J47" i="24"/>
  <c r="K47" i="24"/>
  <c r="D48" i="24"/>
  <c r="H48" i="24"/>
  <c r="I48" i="24"/>
  <c r="J48" i="24"/>
  <c r="K48" i="24"/>
  <c r="D49" i="24"/>
  <c r="H49" i="24"/>
  <c r="I49" i="24"/>
  <c r="J49" i="24"/>
  <c r="K49" i="24"/>
  <c r="D50" i="24"/>
  <c r="H50" i="24"/>
  <c r="I50" i="24"/>
  <c r="J50" i="24"/>
  <c r="K50" i="24"/>
  <c r="H51" i="24"/>
  <c r="I51" i="24"/>
  <c r="J51" i="24"/>
  <c r="K51" i="24"/>
  <c r="D52" i="24"/>
  <c r="H52" i="24"/>
  <c r="I52" i="24"/>
  <c r="J52" i="24"/>
  <c r="K52" i="24"/>
  <c r="D53" i="24"/>
  <c r="H53" i="24"/>
  <c r="I53" i="24"/>
  <c r="J53" i="24"/>
  <c r="K53" i="24"/>
  <c r="D54" i="24"/>
  <c r="H54" i="24"/>
  <c r="I54" i="24"/>
  <c r="J54" i="24"/>
  <c r="K54" i="24"/>
  <c r="D55" i="24"/>
  <c r="H55" i="24"/>
  <c r="I55" i="24"/>
  <c r="J55" i="24"/>
  <c r="K55" i="24"/>
  <c r="D56" i="24"/>
  <c r="H56" i="24"/>
  <c r="J56" i="24"/>
  <c r="K56" i="24"/>
  <c r="D57" i="24"/>
  <c r="H57" i="24"/>
  <c r="J57" i="24"/>
  <c r="K57" i="24"/>
  <c r="D58" i="24"/>
  <c r="H58" i="24"/>
  <c r="J58" i="24"/>
  <c r="K58" i="24"/>
  <c r="D59" i="24"/>
  <c r="H59" i="24"/>
  <c r="J59" i="24"/>
  <c r="K59" i="24"/>
  <c r="D60" i="24"/>
  <c r="H60" i="24"/>
  <c r="J60" i="24"/>
  <c r="K60" i="24"/>
  <c r="D61" i="24"/>
  <c r="H61" i="24"/>
  <c r="J61" i="24"/>
  <c r="D62" i="24"/>
  <c r="H62" i="24"/>
  <c r="J62" i="24"/>
  <c r="K62" i="24"/>
  <c r="D63" i="24"/>
  <c r="H63" i="24"/>
  <c r="J63" i="24"/>
  <c r="D64" i="24"/>
  <c r="H64" i="24"/>
  <c r="J64" i="24"/>
  <c r="K64" i="24"/>
  <c r="D65" i="24"/>
  <c r="H65" i="24"/>
  <c r="J65" i="24"/>
  <c r="K65" i="24"/>
  <c r="D66" i="24"/>
  <c r="H66" i="24"/>
  <c r="J66" i="24"/>
  <c r="K66" i="24"/>
  <c r="D67" i="24"/>
  <c r="H67" i="24"/>
  <c r="J67" i="24"/>
  <c r="K67" i="24"/>
  <c r="D68" i="24"/>
  <c r="H68" i="24"/>
  <c r="J68" i="24"/>
  <c r="K68" i="24"/>
  <c r="D69" i="24"/>
  <c r="H69" i="24"/>
  <c r="J69" i="24"/>
  <c r="K69" i="24"/>
  <c r="D70" i="24"/>
  <c r="H70" i="24"/>
  <c r="J70" i="24"/>
  <c r="K70" i="24"/>
  <c r="D71" i="24"/>
  <c r="H71" i="24"/>
  <c r="J71" i="24"/>
  <c r="K71" i="24"/>
  <c r="D72" i="24"/>
  <c r="H72" i="24"/>
  <c r="J72" i="24"/>
  <c r="K72" i="24"/>
  <c r="D73" i="24"/>
  <c r="H73" i="24"/>
  <c r="J73" i="24"/>
  <c r="K73" i="24"/>
  <c r="D74" i="24"/>
  <c r="H74" i="24"/>
  <c r="I74" i="24"/>
  <c r="J74" i="24"/>
  <c r="D75" i="24"/>
  <c r="H75" i="24"/>
  <c r="I75" i="24"/>
  <c r="J75" i="24"/>
  <c r="K75" i="24"/>
  <c r="D76" i="24"/>
  <c r="H76" i="24"/>
  <c r="I76" i="24"/>
  <c r="J76" i="24"/>
  <c r="K76" i="24"/>
  <c r="D77" i="24"/>
  <c r="H77" i="24"/>
  <c r="I77" i="24"/>
  <c r="J77" i="24"/>
  <c r="K77" i="24"/>
  <c r="D78" i="24"/>
  <c r="H78" i="24"/>
  <c r="I78" i="24"/>
  <c r="J78" i="24"/>
  <c r="K78" i="24"/>
  <c r="D79" i="24"/>
  <c r="H79" i="24"/>
  <c r="I79" i="24"/>
  <c r="J79" i="24"/>
  <c r="D80" i="24"/>
  <c r="H80" i="24"/>
  <c r="I80" i="24"/>
  <c r="J80" i="24"/>
  <c r="D81" i="24"/>
  <c r="H81" i="24"/>
  <c r="I81" i="24"/>
  <c r="J81" i="24"/>
  <c r="K81" i="24"/>
  <c r="D82" i="24"/>
  <c r="H82" i="24"/>
  <c r="I82" i="24"/>
  <c r="J82" i="24"/>
  <c r="C89" i="24"/>
  <c r="H90" i="24"/>
  <c r="I90" i="24"/>
  <c r="J90" i="24"/>
  <c r="K90" i="24"/>
  <c r="H91" i="24"/>
  <c r="I91" i="24"/>
  <c r="J91" i="24"/>
  <c r="K91" i="24"/>
  <c r="H92" i="24"/>
  <c r="I92" i="24"/>
  <c r="J92" i="24"/>
  <c r="K92" i="24"/>
  <c r="H93" i="24"/>
  <c r="I93" i="24"/>
  <c r="J93" i="24"/>
  <c r="K93" i="24"/>
  <c r="H94" i="24"/>
  <c r="J94" i="24"/>
  <c r="H95" i="24"/>
  <c r="I95" i="24"/>
  <c r="J95" i="24"/>
  <c r="K95" i="24"/>
  <c r="C96" i="24"/>
  <c r="E96" i="24"/>
  <c r="F96" i="24"/>
  <c r="G96" i="24"/>
  <c r="G97" i="24"/>
  <c r="K26" i="24" l="1"/>
  <c r="I26" i="24"/>
  <c r="D96" i="24"/>
  <c r="H96" i="24"/>
  <c r="I96" i="24"/>
  <c r="G89" i="24"/>
  <c r="I89" i="24" s="1"/>
  <c r="J26" i="24"/>
  <c r="K17" i="24"/>
  <c r="J6" i="24"/>
  <c r="D26" i="24"/>
  <c r="D17" i="24"/>
  <c r="H6" i="24"/>
  <c r="H89" i="24" s="1"/>
  <c r="I17" i="24"/>
  <c r="D6" i="24"/>
  <c r="K96" i="24"/>
  <c r="J96" i="24"/>
  <c r="F89" i="24"/>
  <c r="I6" i="24"/>
  <c r="J17" i="24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7" i="19"/>
  <c r="K89" i="24" l="1"/>
  <c r="J89" i="24"/>
  <c r="D89" i="24"/>
  <c r="F41" i="20"/>
  <c r="E41" i="20"/>
  <c r="D41" i="20"/>
  <c r="C41" i="20"/>
  <c r="F30" i="20"/>
  <c r="E30" i="20"/>
  <c r="D30" i="20"/>
  <c r="C30" i="20"/>
  <c r="F33" i="19" l="1"/>
  <c r="E33" i="19"/>
  <c r="D33" i="19"/>
  <c r="C33" i="19"/>
  <c r="G14" i="12" l="1"/>
  <c r="F14" i="12"/>
  <c r="E14" i="12"/>
  <c r="D14" i="12"/>
</calcChain>
</file>

<file path=xl/sharedStrings.xml><?xml version="1.0" encoding="utf-8"?>
<sst xmlns="http://schemas.openxmlformats.org/spreadsheetml/2006/main" count="384" uniqueCount="313">
  <si>
    <t>Iš viso</t>
  </si>
  <si>
    <t>Išlaidoms</t>
  </si>
  <si>
    <t>turtui įsigyti ir finansiniams įsipareigojimams vykdyti</t>
  </si>
  <si>
    <t>Darbo užmokesčiui</t>
  </si>
  <si>
    <t>Visuomeninės paskirties pastato, esančio Telšių g.3, Alsėdžiuose, atnaujinimas ir pritaikymas kaimo bendruomenės poreikiams, socialinei ir kultūrinei veiklai</t>
  </si>
  <si>
    <t>Modernių kūrybiškumą skatinančių erdvių kūrimas Plungės 'Saulės" gimnazijoje</t>
  </si>
  <si>
    <t>Žemaitijos regiono tradicijų sklaida e.rinkodaros priemonėmis</t>
  </si>
  <si>
    <t>Žemaitijos istorinio-religinio kelio sklaida e. rinkodaros priemonėmis</t>
  </si>
  <si>
    <t xml:space="preserve">Gynybinio ir gamtos paveldo keliai </t>
  </si>
  <si>
    <t xml:space="preserve">Lietuvos tarpukario (1918-1940) architektūra </t>
  </si>
  <si>
    <t>Telšių regiono savivaldybes jungiančių turizmo trąsų informacinės infrastruktūros plėtra</t>
  </si>
  <si>
    <t xml:space="preserve">Daugiabučių namų atnaujinimo (modernizavimas) programa </t>
  </si>
  <si>
    <t>Vaizdo stebėjimo kamerų įrengimas Latvijos ir Lietuvos miestų saugumui užtikrinti</t>
  </si>
  <si>
    <t>Darnaus turizmo paslaugų plėtra, priimant bendrus sprendimus</t>
  </si>
  <si>
    <t>Kraštovaizdžio planavimas, tvarkymas ir būklės gerinimas Plungės rajone</t>
  </si>
  <si>
    <t>Neformaliojo švietimo veiklų kokybės gerinimas Plungės rajone</t>
  </si>
  <si>
    <t>Dalies visuomeninės paskirties pastato ir viešųjų erdvių, esančių Platelių miestelio centrinėje dalyje, sutvarkymas</t>
  </si>
  <si>
    <t>Savivaldos darbuotojų gebėjimų ugdymas ir ryšių su vietos bendruomenėmis stiprinimas Kulių (LT) IR Kalėčių (LV) seniūnijų gyventojų kokybei ir socialinei aplinkai gerinti</t>
  </si>
  <si>
    <t>Priemonių gerinančių ambulatorinių sveikatos priežiūros paslaugų prieinamumo tuberkulioze sergantiems asmenims, įgyvendinims Plungės rajone</t>
  </si>
  <si>
    <t xml:space="preserve">„Baltijos paveldo maršrutai. Paveldo turizmo infrastruktūros plėtra Pietų Baltijos teritorijoje“ </t>
  </si>
  <si>
    <t>Iš viso: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</si>
  <si>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</si>
  <si>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</si>
  <si>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</si>
  <si>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</si>
  <si>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</si>
  <si>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</si>
  <si>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</si>
  <si>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</si>
  <si>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</si>
  <si>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</si>
  <si>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</si>
  <si>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</si>
  <si>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</si>
  <si>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</si>
  <si>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</si>
  <si>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</si>
  <si>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</si>
  <si>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</si>
  <si>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</si>
  <si>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</si>
  <si>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</si>
  <si>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</si>
  <si>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</si>
  <si>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Projekto pavadinimas</t>
  </si>
  <si>
    <t>(tūkst.Eur)</t>
  </si>
  <si>
    <t>Eil.Nr.</t>
  </si>
  <si>
    <t>24.</t>
  </si>
  <si>
    <t>2019 m. Išlaidų poreikis</t>
  </si>
  <si>
    <t>Kulių miestelio dalies inžinerinių statinių ir viešųjų erdvių sutvarkymas</t>
  </si>
  <si>
    <t>Reakreacinės teritorijos Kaušėnų k. Prie Gandingos HE (Plungės jūros), sutvarkymas, įrengimas ir pritaikymas bendruomenės poreikiams</t>
  </si>
  <si>
    <t>Teikiamų paslaugų procesų tobulinimas ir aptarnavimo kokybės gerinimas Plungės rajono savivaldybėje</t>
  </si>
  <si>
    <t>Pėsčiųjų ir dviračių takų Plungės miesto Gandingos ir J.Tumo-Vaižganto gatvėse įrengimas</t>
  </si>
  <si>
    <t>Paviršinių nuotekų sistemų tvarkymas Plungės mieste</t>
  </si>
  <si>
    <t>Sveikos gyvensenos skatinimas Plungės rajono savivaldybėje</t>
  </si>
  <si>
    <t>Aktyvaus poilsio ir pramogų zonos sukūrimas Plungės m. M.Oginskio dvaro teritorijoje, prie autobusų stoties</t>
  </si>
  <si>
    <t xml:space="preserve">Plungės miesto poilsio ir rekreacijos zonų sukūrimas prie Babrungo upės ir Gondingos hidroelektrinės tvenkinio bei prieigų prie jų sutvarkymas. </t>
  </si>
  <si>
    <t>Atsinaujinančių energijos išteklių (saulės) panaudojimas Senamiesčio mokyklos pastate</t>
  </si>
  <si>
    <t>25.</t>
  </si>
  <si>
    <t>Atsinaujinančių energijos išteklių (saulės) panaudojimas Plungės akademiko Adolfo Jucio pagrindinės mokyklos pastate</t>
  </si>
  <si>
    <t>26.</t>
  </si>
  <si>
    <t>Atsinaujinančių energijos išteklių (saulės) panaudojimas Plungės "Ryto" pagrindinės mokyklos pastate</t>
  </si>
  <si>
    <t>Atsinaujinančių energijos išteklių (saulės) panaudojimas Plungės "Saulės" gimnazijos pastate</t>
  </si>
  <si>
    <t>Plungės "Saulės" gimnazijos rekonstrukcija</t>
  </si>
  <si>
    <t>Tunelinio viaduko po geležinkeliu Plungės m. Dariaus ir Girėno g. įrengimas su prieigomis</t>
  </si>
  <si>
    <t>Finansavimo priemonė
Projekto numeris
Tarybos sprendimas</t>
  </si>
  <si>
    <t>07.1.1-CPVA-R-905 "Miestų kompleksinė plėtra"
07.1.1-CPVA-R-905-81-0002
2016-05-26 Nr. T1-156</t>
  </si>
  <si>
    <t>„Parama investicijomis į visų rūšių mažos apimties infrastruktūrą“.
20KI-KE-17-1-02479-PR001
2016-09-29 Nr. T1-236</t>
  </si>
  <si>
    <t>„Parama investicijomis į visų rūšių mažos apimties infrastruktūrą“
20KI-KE-17-1-02532-PR001
2016.09.29 Nr.T1-235</t>
  </si>
  <si>
    <t>„Parama investicijomis į visų rūšių mažos apimties infrastruktūrą“
20KI-KE-17-1-02480-PR001
2016-09-29 Nr. T1-232</t>
  </si>
  <si>
    <t xml:space="preserve"> Pagal Lietuvos kaimo plėtros 2014-2020 metų programos priemonės „Investicijos į materialųjį turtą“ veiklą „Parama  žemės ūkio vandentvarkai“, projekto Nr.17VD-KE-16-1-02309-PR001, Tarybos sprendimas: 2017-07-27, Nr.T1-162</t>
  </si>
  <si>
    <t>06.2.1-TID-V-508 priemonė „Vieno lygio eismo sankirtų eliminavimas“.  2018 -03-29  Nr.T1-59</t>
  </si>
  <si>
    <t>Plungės rajono Didvyčių ir Šateikių kadastro vietovių melioracijos statinių naudotojų asociacijos dalies melioracijos statinių rekonstravimas, melioracijos statinių naudotojų asociacija „Žalioji Liepupė“</t>
  </si>
  <si>
    <t>Plungės M.Oginskio sodybos pastato-žirgyno pritaikymas visuomenės kultūros ir rekreacijos reikmėms (I etapas) (asignavimų valdytojas muziejus)</t>
  </si>
  <si>
    <t>„Parama investicijomis į visų rūšių mažos apimties infrastruktūrą“
20KI-KE-17-1-02540-PR001
2016-09-29 Nr. T1-237</t>
  </si>
  <si>
    <t>8 lentelė</t>
  </si>
  <si>
    <t xml:space="preserve">2018-2019 metų valstybės funkcijoms (perduotoms savivaldybei) vykdyti skirtų lėšų paskirstymas                                               </t>
  </si>
  <si>
    <t>tūkst.Eur</t>
  </si>
  <si>
    <t>Etato dalis iš   f-jos lėšų    2019 m.</t>
  </si>
  <si>
    <t>Valstybės funkcijos</t>
  </si>
  <si>
    <t>Socialinėms išmokoms ir kompensacijoms skaičiuoti ir mokėti</t>
  </si>
  <si>
    <t xml:space="preserve">Socialinei paramai mokiniams </t>
  </si>
  <si>
    <t xml:space="preserve">Socialinėms paslaugoms           </t>
  </si>
  <si>
    <t>Būsto nuomos mokesčio daliai kompensuoti</t>
  </si>
  <si>
    <t xml:space="preserve"> Jaunimo teisių apsaugai</t>
  </si>
  <si>
    <t>Vaikų  teisių apsaugai</t>
  </si>
  <si>
    <t>Savivaldybės patvirtintai užimtumo didinimo programai įgyvendinti</t>
  </si>
  <si>
    <t>Visuomenės sveikatos priežiūros funkcijoms  vykdyti</t>
  </si>
  <si>
    <t>Neveiksnių asmenų būklės peržiūrėjimui užtikrinti</t>
  </si>
  <si>
    <t>Priešgaisrinei saugai</t>
  </si>
  <si>
    <t>Civilinei saugai</t>
  </si>
  <si>
    <t>Žemės ūkio funkcijoms atlikti</t>
  </si>
  <si>
    <t>Valstybei nuosavybės teise priklausančių melioracijos ir hidrotechnikos statinių valdymui ir naudojimui  patikėjimo teise užtikrinti</t>
  </si>
  <si>
    <t>Savivaldybės priskirtų geodezijos ir kartografijos darbams (savivaldybės erdvinių duomenų rinkiniams tvarkyti) organizuoti ir vykdyti</t>
  </si>
  <si>
    <t>Valstybinės kalbos vartojimo ir taisyklingumo kontrolei</t>
  </si>
  <si>
    <t>Savivaldybės priskirtiems archyviniams dokumenams tvarkyti</t>
  </si>
  <si>
    <t>Dalyvauti rengiant ir vykdant mobilizaciją, demobilizaciją, priimančiosios šakies paramą</t>
  </si>
  <si>
    <t>Duomenims į suiteiktos valstybės pagalbos ir nereikšmingos pagalbos registrą teikti</t>
  </si>
  <si>
    <t>Valstybės garantuojamai pirminei teisinei pagalbai teikti</t>
  </si>
  <si>
    <t>Civilinės būklės aktams registruoti</t>
  </si>
  <si>
    <t xml:space="preserve">Gyventojų registrui tvarkyti ir duomenims valstybės registrui teikti </t>
  </si>
  <si>
    <t>Gyvenamosios vietos deklaravimo duomenų ir gyvenamosio vietos neturinčių asmenų apskaitos duomenims tvarkyti</t>
  </si>
  <si>
    <t>2018m. planas</t>
  </si>
  <si>
    <t>2019 m. proj.</t>
  </si>
  <si>
    <t xml:space="preserve">           Darbo               užmokestis</t>
  </si>
  <si>
    <t xml:space="preserve">           Sodra</t>
  </si>
  <si>
    <t xml:space="preserve">           Kita</t>
  </si>
  <si>
    <t xml:space="preserve">2019 m. pajamos į biudžetą vykdant funkciją </t>
  </si>
  <si>
    <t>Iš  sav. f. tūkst. eurų darbo užmokesčiui</t>
  </si>
  <si>
    <t>Etato dalis iš sav. f.</t>
  </si>
  <si>
    <t xml:space="preserve">2019-2021 metų strateginio veiklos plano priemonė-Investicijų ir kiti projektai (skolintos lėšos) 2019 metų biudžeto projekte         </t>
  </si>
  <si>
    <t>Pastaba: 771,2 tūkst. eurų bus imama iš 2 mln. eurų paskolos (sutartis su Danske banku). Likusi dalis (282,1 tūkst. eurų) - iš naujos paskolos, kuriai imti apklausa bus vykdoma 2019 m. II-III ketvirtį.</t>
  </si>
  <si>
    <t xml:space="preserve">2019-2021 metų strateginio veiklos plano priemonė-Investicijų ir kiti projektai (prisidėti prie projektų) 2019 metų biudžeto projekte         </t>
  </si>
  <si>
    <t>4 lentelė</t>
  </si>
  <si>
    <t>7 lentelė</t>
  </si>
  <si>
    <t xml:space="preserve">2019-2021 metų strateginio veiklos plano priemonė-Savivaldybės infrastruktūros objektų planavimas, priežiūra ir statyba -  2019 metų biudžeto projekte              
</t>
  </si>
  <si>
    <t>(Eur)</t>
  </si>
  <si>
    <t>Objekto pavadinimas</t>
  </si>
  <si>
    <t>Kantaučių darželis (Pastato remontas, pagal projektą (tęstiniai darbai))</t>
  </si>
  <si>
    <t>Kulių, kultūros centro stogo remonto darbai</t>
  </si>
  <si>
    <t>Kulių darželio remonto darbai</t>
  </si>
  <si>
    <t>Fontano įrengimas</t>
  </si>
  <si>
    <t>Socialinio būstas Plateliai, Didžioji g. 5-6 stogo remonto darbai</t>
  </si>
  <si>
    <t>Plungės akademiko Adolfo Jucio progimnazija (Dušinių ir san. mazgų remontas prie sporto salės. Sporto aikštelės guminės dangos įrengimas)</t>
  </si>
  <si>
    <t>Plungės "Ryto" pagrindinė mokykla (Vėdinimo įrengimas sporto salėje)</t>
  </si>
  <si>
    <t>Šateikių pagrindinė mokykla (ikimokyklinio ukdymo grupės praplėtimas)</t>
  </si>
  <si>
    <t>Plungės Senamiesčio mokykla (Vėdinimo įrengimas sporto salėje)</t>
  </si>
  <si>
    <t>Alsėdžių lopšelio - darželio grindų remontas</t>
  </si>
  <si>
    <t>Plungės r. Didvyčių daugiafunkcio centro langų keitimas</t>
  </si>
  <si>
    <t>Lopšelio - darželio "Raudonkepuraitė" takų remontas</t>
  </si>
  <si>
    <t>Lopšelio - darželio "Vyturėlis" takų remontas</t>
  </si>
  <si>
    <t>Lopšelis - darželis "Pasaka" (Avarinio rūsio griovimas, 2 kamerų įrengimas)</t>
  </si>
  <si>
    <t>Lopšelio - darželio "Saulutė" (Sporto aikštelės guminės dangos įrengimas)</t>
  </si>
  <si>
    <t>Platelių kultūros centro scenos remonto darbai</t>
  </si>
  <si>
    <t>Irklavimo bazės atnaujinimo darbai</t>
  </si>
  <si>
    <t>Alsėdžių mstl., Platelių g. 9B stogo remontas</t>
  </si>
  <si>
    <t>Pastato Plungė, Rietavo g. 33 griovimas</t>
  </si>
  <si>
    <t>Žlibinų Kultūros centro stogo remonto darbai</t>
  </si>
  <si>
    <t>Techninės priežiūros paslaugos</t>
  </si>
  <si>
    <t xml:space="preserve">2019-2021 metų strateginio veiklos plano priemonė-Savivaldybės vietinės reikšmės keliams (gatvėms) tiesti, taisyti, prižiūrėti ir saugaus eismo sąlygoms užtikrinti (iš savivaldybės biudžeto) -  2019 metų biudžeto projekte              </t>
  </si>
  <si>
    <t>Ežero g. remonto darbai</t>
  </si>
  <si>
    <t>Rietavo g. remoto darbai (asfaltbetonio įrengimasRietavo-Laisvės g. sankryžose)</t>
  </si>
  <si>
    <t>Sausdravo g. netinkamos išlaidos</t>
  </si>
  <si>
    <t>Ryto g. 110kW linijos rekonstravimas</t>
  </si>
  <si>
    <t>1 lentelė</t>
  </si>
  <si>
    <t>Kaimiškųjų seniūnijų gatvių ir kelių priežiūrai žiemos sezono metu</t>
  </si>
  <si>
    <t>Babrungo progimnazija (Sporto aikštelės guminės dangos įrengimas)</t>
  </si>
  <si>
    <t>2019 m. Išlaidos</t>
  </si>
  <si>
    <t>2 lentelė</t>
  </si>
  <si>
    <t>Plungės rajono savivaldybės biudžeto pajamos 2018-2019 metais</t>
  </si>
  <si>
    <t>Eil.Nr</t>
  </si>
  <si>
    <t>Pajamų pavadinimas</t>
  </si>
  <si>
    <t xml:space="preserve">2018 m. biudžeto planas vasario 15 d. </t>
  </si>
  <si>
    <t xml:space="preserve">2018 metų pakeitimai </t>
  </si>
  <si>
    <t xml:space="preserve">2018 m. patikslintas planas </t>
  </si>
  <si>
    <t>2018m. gauta lėšų</t>
  </si>
  <si>
    <t xml:space="preserve">2019 m. biudžeto projektas </t>
  </si>
  <si>
    <t xml:space="preserve">2019 biudž. proj.    su 2018  patv.  planu </t>
  </si>
  <si>
    <r>
      <t xml:space="preserve">2019 biudž. proj. su 2018 patv. planu </t>
    </r>
    <r>
      <rPr>
        <b/>
        <sz val="9"/>
        <rFont val="Arial"/>
        <family val="2"/>
        <charset val="186"/>
      </rPr>
      <t/>
    </r>
  </si>
  <si>
    <t>2019 biudž. proj.    su 2018 m. plano įvykd.</t>
  </si>
  <si>
    <r>
      <t xml:space="preserve">2019 biudž. proj. su 2018 plano įvykd. </t>
    </r>
    <r>
      <rPr>
        <b/>
        <sz val="9"/>
        <rFont val="Arial"/>
        <family val="2"/>
        <charset val="186"/>
      </rPr>
      <t/>
    </r>
  </si>
  <si>
    <t>proc.</t>
  </si>
  <si>
    <t>Prognozuojamos pajamos pagal finansinių rodiklių įstatymą</t>
  </si>
  <si>
    <t>Gyventojų pajamų mokestis (2018m.-  82,82proc.;1,119, 2019 m.-46,88 proc.; 1,115)</t>
  </si>
  <si>
    <t>Žemės mokestis</t>
  </si>
  <si>
    <t>Nekilonojamojo turto mokestis</t>
  </si>
  <si>
    <t>Paveldimo turto mokestis</t>
  </si>
  <si>
    <t>Nuomos mokestis už valstybinę žemę</t>
  </si>
  <si>
    <t>Valstybės  rinkliava</t>
  </si>
  <si>
    <t>Pajamos iš baudų, konfiskuoto turto ir kitų netesybų</t>
  </si>
  <si>
    <t>Dividendai</t>
  </si>
  <si>
    <t>Palūkanos</t>
  </si>
  <si>
    <t>Kitos neišvardytos pajamos</t>
  </si>
  <si>
    <t>Kiti pajamų šaltiniai</t>
  </si>
  <si>
    <t>Sandoriai materialiojo ir nematerialiojo turto</t>
  </si>
  <si>
    <t>Vietinė rinkliavos</t>
  </si>
  <si>
    <t>Vietinė rinkliavos (už atliekų tvarkymą)</t>
  </si>
  <si>
    <t>Pajamos už ilgalaikio ir trumpalaikio materialiojo turto nuomą</t>
  </si>
  <si>
    <t>Pajamos už prekes ir paslaugas</t>
  </si>
  <si>
    <t>Įmokos už išlaikymą švietimo, soc. įstaigose</t>
  </si>
  <si>
    <t>Mokestis už aplinkos teršimą</t>
  </si>
  <si>
    <t>Mok.už valstyb. gamtos išteklius</t>
  </si>
  <si>
    <t>Specialios tikslinės dotacijos</t>
  </si>
  <si>
    <t>22.1.</t>
  </si>
  <si>
    <t>Valstybei nuosavybės teise priklausančių melioracijos ir hidrotechnikos  statinių valdymui ir naudojimui patikėjimo teise užtikrinti</t>
  </si>
  <si>
    <t>22.2.</t>
  </si>
  <si>
    <t>socialinėms išmokoms ir kompensacijoms skaičiuoti ir mokėti</t>
  </si>
  <si>
    <t>22.3.</t>
  </si>
  <si>
    <t xml:space="preserve">socialinėms paslaugoms </t>
  </si>
  <si>
    <t>22.4.</t>
  </si>
  <si>
    <t xml:space="preserve">socialinei paramai mokiniams </t>
  </si>
  <si>
    <t>22.5.</t>
  </si>
  <si>
    <t>savivaldybių patvirtintoms užimtumo didinimo programoms įgyvendinti</t>
  </si>
  <si>
    <t>22.6.</t>
  </si>
  <si>
    <t>priešgaisrinei saugai</t>
  </si>
  <si>
    <t>22.7.</t>
  </si>
  <si>
    <t>civilinei saugai</t>
  </si>
  <si>
    <t>22.8.</t>
  </si>
  <si>
    <t>dalyvauti rengiant ir vykdant mobilizą</t>
  </si>
  <si>
    <t>22.9.</t>
  </si>
  <si>
    <t>civilinės būklės aktams registruoti</t>
  </si>
  <si>
    <t>22.10.</t>
  </si>
  <si>
    <t>valstybės garantuojamai pirminei teisinei pagalbai teikti</t>
  </si>
  <si>
    <t>22.11.</t>
  </si>
  <si>
    <t>vaikų teisių apsaugai</t>
  </si>
  <si>
    <t>22.12.</t>
  </si>
  <si>
    <t>jaunimo teisių apsaugai</t>
  </si>
  <si>
    <t>22.13.</t>
  </si>
  <si>
    <t>gyventojų registrui tvarkyti ir duomenims valstybės registrui teikti</t>
  </si>
  <si>
    <t>22.14.</t>
  </si>
  <si>
    <t>archyviniams dokumentams tvarkyti</t>
  </si>
  <si>
    <t>22.15.</t>
  </si>
  <si>
    <t>valstybinės kalbos vartoj. ir taisyklingumo kontrolei</t>
  </si>
  <si>
    <t>22.16.</t>
  </si>
  <si>
    <t>žemės ūkio funkcijoms atlikti</t>
  </si>
  <si>
    <t>22.17.</t>
  </si>
  <si>
    <t xml:space="preserve">gyv. vietos deklaravimo duomenims tvarkyti  </t>
  </si>
  <si>
    <t>22.18.</t>
  </si>
  <si>
    <t>duomenims į suteiktos valstybės pagalbos ir nerekšmingos pagalbos registrą tekti</t>
  </si>
  <si>
    <t>22.19.</t>
  </si>
  <si>
    <t>visuomenės sveikatos priežiūros funkcijoms vykdyti</t>
  </si>
  <si>
    <t>22.20.</t>
  </si>
  <si>
    <t>neveiksnių asmenų būklės peržiūrėjimui užtikrinti</t>
  </si>
  <si>
    <t>22.21.</t>
  </si>
  <si>
    <t>būsto nuomos mokesčio daliai kompensuoti</t>
  </si>
  <si>
    <t>22.22.</t>
  </si>
  <si>
    <t>mokinio krepšeliui</t>
  </si>
  <si>
    <t>22.23.</t>
  </si>
  <si>
    <t>pagal teisės aktus Savivaldybei perduotai Plungės specialiajai mokyklai išlaikyti (be mokinio krepšelio)</t>
  </si>
  <si>
    <t>22.24.</t>
  </si>
  <si>
    <t>pagal teisės aktus Savivaldybei perduotiems Plungės vaikų namų išlaidoms</t>
  </si>
  <si>
    <t>22.25.</t>
  </si>
  <si>
    <t>neformaliajam vaikų švietimui (ES lėšos)</t>
  </si>
  <si>
    <t>22.26.</t>
  </si>
  <si>
    <t>projektui "Žemaitijos regiono tradicijų sklaida e-rinkodaros priemonėmis" (ES lėšos)</t>
  </si>
  <si>
    <t>22.27.</t>
  </si>
  <si>
    <t>projektui "Integralios pagalbos (socialinės globos ir slaugos) į namus teikimas Plungės rajone" (ES lėšos)</t>
  </si>
  <si>
    <t>22.28.</t>
  </si>
  <si>
    <t>projektui "Socialinio būsto plėtra Plungės rajone" (ES lėšos)</t>
  </si>
  <si>
    <t>22.29.</t>
  </si>
  <si>
    <t>projektui "Kompleksinių paslaugų teikimas šeimoms bendruomeniniuose šeimos namuose" (ES lėšos)</t>
  </si>
  <si>
    <t>22.30.</t>
  </si>
  <si>
    <t>projektui Plungės "Saulės" gimnazijos pastato Plungėje, Birutės g. 25 B rekonstravimas</t>
  </si>
  <si>
    <t>22.31.</t>
  </si>
  <si>
    <t>projektui "Neformaliojo švietimo veiklų kokybės gerinimas Plungės rajone" (ES lėšos)</t>
  </si>
  <si>
    <t>22.32.</t>
  </si>
  <si>
    <t>projektui "Teikiamų paslaugų procesų tobulinimas ir aptarnavimo kokybės gerinimas Plungės rajono savivaldybėje" (ES lėšos)</t>
  </si>
  <si>
    <t>22.33.</t>
  </si>
  <si>
    <t>projektui  Plungės rajono savivaldybės kultūros centro pastato Plungėje, Senamiesčio a.3, rekonstravimas</t>
  </si>
  <si>
    <t>22.34.</t>
  </si>
  <si>
    <t>projektui tunelinio viaduko po geležinkeliu Plungės m. Dariaus ir Girėno g. įrengimas</t>
  </si>
  <si>
    <t>projektui tunelinio viaduko po geležinkeliu Plungės m. Dariaus ir Girėno g. įrengimas su prieigomis (VIPA)</t>
  </si>
  <si>
    <t>22.35.</t>
  </si>
  <si>
    <t>švietimo įstaigų modernizavimo programai įgyvendinti</t>
  </si>
  <si>
    <t>22.36.</t>
  </si>
  <si>
    <t xml:space="preserve">projektui „Visuomeninės paskirties pastato, esančio Telšių g.3, Alsėdžiuose, atnaujinimas ir pritaikymas kaimo bendruomenės poreikiams, socialinei ir kultūrinei veiklai“ (ES lėšos) </t>
  </si>
  <si>
    <t>22.37.</t>
  </si>
  <si>
    <t xml:space="preserve">privalomųjų biologinio saugumo priemonių neversliniuose kiaulininkystės ūkiuose taikymo įvertinimo ir sklaidos apie afrikinį kiaulių marą organizavimo išlaidoms </t>
  </si>
  <si>
    <t>22.38.</t>
  </si>
  <si>
    <t>Savivaldybės vietinės reikšmės keliams (gatvėms) tiesti, rekonstruoti, taisyti (remontuoti), prižiūrėti ir saugaus eismo sąlygoms užtikrinti</t>
  </si>
  <si>
    <t>22.39.</t>
  </si>
  <si>
    <t>savivaldybėms priskirtų geodezijos ir kartografijos darbų (savivaldybių erdvinių duomenų rinkinių tvarkymas) organizavimas ir vykdymas</t>
  </si>
  <si>
    <t>22.40.</t>
  </si>
  <si>
    <t xml:space="preserve">išlaidoms, susijusioms su savivaldybių mokyklų bendrojo ugdymo mokytojų skaičiaus optimizavimu, apmokėti </t>
  </si>
  <si>
    <t>22.41.</t>
  </si>
  <si>
    <t>projektui „Aktyvaus poilsio ir pramogų zonos sukūrimas Plungės m. Oginskio dvaro teritorijoje, prie autobusų stoties" VIPA 163 184,40 eur</t>
  </si>
  <si>
    <t>22.42.</t>
  </si>
  <si>
    <t xml:space="preserve">asbesto turinčių gaminių atliekų surinkimui apvažiavimo būdu, transportavimui ir saugiam šalinimui finansuoti  </t>
  </si>
  <si>
    <t>22.43.</t>
  </si>
  <si>
    <t>projektui "Kulių miestelio dalies inžinerinių statinių ir viešųjų erdvių sutvarkymas" ES lėšos</t>
  </si>
  <si>
    <t>22.44.</t>
  </si>
  <si>
    <t>projektui "Dalies visuomeninės paskirties pastato ir viešųjų erdvių, esančių Platelių miestelio centrinėje dalyje, sutvarkymas" ES lėšos</t>
  </si>
  <si>
    <t>mokytojų, dirbančių pagal neformaliojo vaikų švietimo programas, darbo apmokėjimui 2018 metais finansuoti</t>
  </si>
  <si>
    <t>22.45.</t>
  </si>
  <si>
    <t>projektui „Babrungo upės slėnio estrados teritorijos ir jos prieigų bei jungčių su Plungės miesto centrine dalimis sutvarkymas" VIPA</t>
  </si>
  <si>
    <t>22.46.</t>
  </si>
  <si>
    <t>projektui "Kraštovaizdžio planavimas, tvarkymas ir būklės gerinimas Plungės rajone" (ES lėšos)</t>
  </si>
  <si>
    <t>22.47.</t>
  </si>
  <si>
    <t xml:space="preserve">projektui "Aktyvaus poilsio ir pramogų zonos sukūrimas Plungės m. Oginskio dvaro teritorijoje, prie autobusų stoties" </t>
  </si>
  <si>
    <t>22.48.</t>
  </si>
  <si>
    <t xml:space="preserve">projektui "Plungės rajono Ženaičių Kalvarijos Motiejaus Valančiaus gimnazijos patalpų daliai pritaikyti ikimokykliniam ir priešmokykliniam ugdymui" </t>
  </si>
  <si>
    <t>22.49.</t>
  </si>
  <si>
    <t>Babrungo upės slėnio estrados teritorijos ir jos prieigų bei jungčių su Plungės miesto centrine dalimis sutvarkymas (ES lėšos)</t>
  </si>
  <si>
    <t>22.50.</t>
  </si>
  <si>
    <t>Modernių kūrybiškumą skatinančių erdvių kūrimas Plungės 'Saulės" gimnazijoje  (ES lėšos)</t>
  </si>
  <si>
    <t>22.51.</t>
  </si>
  <si>
    <t>22.52.</t>
  </si>
  <si>
    <t xml:space="preserve">„Baltijos paveldo maršrutai. Paveldo turizmo infrastruktūros plėtra Pietų Baltijos teritorijoje“ (ES lėšos) </t>
  </si>
  <si>
    <t>22.53.</t>
  </si>
  <si>
    <t>projektui  „Vandens transporto priemonių nuleidimo vietų projektavimas ir įrengimas Plungės rajone"</t>
  </si>
  <si>
    <t>22.54</t>
  </si>
  <si>
    <t>projektui  „Plungės miesto ir priemiesčio gyventojų privačių namų prijungimas prie geriamojo vandens tiekėjams ir nuotekų tvarkytojams arba Savivaldybei priklausančios nuotekų surinkimo infrastruktūros"</t>
  </si>
  <si>
    <t>22.55</t>
  </si>
  <si>
    <t>projektui "Plungės miesto Telšių, Laisvės, Rietavo ir Minijos gatvių atkarpų techninių parametrų gerinimas ir eismo saugos priemonių diegimas" (ES lėšos)</t>
  </si>
  <si>
    <t>22.56</t>
  </si>
  <si>
    <t>projektui "Pėsčiųjų ir dviračių takų Plungės miesto Gandingos ir J.Tumo-Vaižganto gatvėse įrengimas"(ES lėšos)</t>
  </si>
  <si>
    <t>22.57</t>
  </si>
  <si>
    <t>projektui "Reakreacinės teritorijos Kaušėnų k. Prie Gandingos HE (Plungės jūros), sutvarkymas, įrengimas ir pritaikymas bendruomenės poreikiams"(ES lėšos)</t>
  </si>
  <si>
    <t>22.58.</t>
  </si>
  <si>
    <t>projektui "Buvusio mokyklos pastato dalies ir viešųjų erdvių Narvaišių kaime kompleksiškas atnaujinimas"(ES lėšos)</t>
  </si>
  <si>
    <t>22.59</t>
  </si>
  <si>
    <t>projektui "Plungės miesto poilsio ir rekreacijos zonų sukūrimas prie Babrungo upės ir Gondingos hidroelektrinės tvenkinio bei prieigų prie jų sutvarkymas"(ES lėšos)</t>
  </si>
  <si>
    <t>IŠ VISO</t>
  </si>
  <si>
    <t>Laisvi likučiai</t>
  </si>
  <si>
    <t>Likutis Aplinkos apsaugos rėmimo programos</t>
  </si>
  <si>
    <t xml:space="preserve">Likutis už parduotą žemę </t>
  </si>
  <si>
    <t xml:space="preserve">Likutis už parduotą socialinį būstą </t>
  </si>
  <si>
    <t>Likutis  vietinės rinkliavos už atliekų tvarkymą</t>
  </si>
  <si>
    <t>ES lėšų laisvi likučiai</t>
  </si>
  <si>
    <t>Savarankiškosioms funkcijoms  be dotacijų ir likučių</t>
  </si>
  <si>
    <t>2018 m. likučiai , tūkst. Eur</t>
  </si>
  <si>
    <t>22.60.</t>
  </si>
  <si>
    <t>projektui "Plungės r. Kulių gimnazijos pastato Plungės r., Kulių Aušros g. 24, kapitalinis remontas"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</si>
</sst>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9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/>
  </cellStyleXfs>
  <cellXfs count="188">
    <xf numFmtId="0" fontId="0" fillId="0" borderId="0" xfId="0"/>
    <xf numFmtId="0" fontId="2" fillId="0" borderId="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top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horizontal="center" vertical="center" wrapText="1"/>
    </xf>
    <xf numFmtId="164" fontId="2" fillId="0" borderId="10" xfId="1" applyNumberFormat="1" applyFont="1" applyFill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9" fillId="0" borderId="0" xfId="1" applyFont="1" applyFill="1" applyBorder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/>
    </xf>
    <xf numFmtId="164" fontId="8" fillId="0" borderId="23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ill="1"/>
    <xf numFmtId="0" fontId="7" fillId="0" borderId="8" xfId="0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 wrapText="1"/>
    </xf>
    <xf numFmtId="0" fontId="8" fillId="0" borderId="22" xfId="0" applyFont="1" applyBorder="1" applyAlignment="1">
      <alignment horizontal="right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justify" textRotation="90" wrapText="1"/>
    </xf>
    <xf numFmtId="0" fontId="10" fillId="0" borderId="3" xfId="0" applyFont="1" applyFill="1" applyBorder="1" applyAlignment="1">
      <alignment horizontal="left" vertical="justify" textRotation="90" wrapText="1"/>
    </xf>
    <xf numFmtId="0" fontId="10" fillId="0" borderId="3" xfId="0" applyFont="1" applyFill="1" applyBorder="1" applyAlignment="1">
      <alignment horizontal="left" vertical="justify" wrapText="1"/>
    </xf>
    <xf numFmtId="0" fontId="10" fillId="3" borderId="3" xfId="0" applyFont="1" applyFill="1" applyBorder="1" applyAlignment="1">
      <alignment horizontal="left" vertical="justify" textRotation="90" wrapText="1"/>
    </xf>
    <xf numFmtId="0" fontId="10" fillId="3" borderId="3" xfId="0" applyFont="1" applyFill="1" applyBorder="1" applyAlignment="1">
      <alignment horizontal="left" vertical="justify" textRotation="90"/>
    </xf>
    <xf numFmtId="0" fontId="10" fillId="0" borderId="3" xfId="0" applyFont="1" applyFill="1" applyBorder="1" applyAlignment="1">
      <alignment textRotation="90" wrapText="1"/>
    </xf>
    <xf numFmtId="0" fontId="10" fillId="0" borderId="3" xfId="0" applyFont="1" applyFill="1" applyBorder="1" applyAlignment="1">
      <alignment vertical="top" wrapText="1"/>
    </xf>
    <xf numFmtId="164" fontId="12" fillId="4" borderId="3" xfId="0" applyNumberFormat="1" applyFont="1" applyFill="1" applyBorder="1" applyAlignment="1">
      <alignment wrapText="1"/>
    </xf>
    <xf numFmtId="164" fontId="12" fillId="4" borderId="1" xfId="0" applyNumberFormat="1" applyFont="1" applyFill="1" applyBorder="1" applyAlignment="1">
      <alignment wrapText="1"/>
    </xf>
    <xf numFmtId="2" fontId="12" fillId="4" borderId="1" xfId="0" applyNumberFormat="1" applyFont="1" applyFill="1" applyBorder="1" applyAlignment="1">
      <alignment wrapText="1"/>
    </xf>
    <xf numFmtId="0" fontId="10" fillId="4" borderId="3" xfId="0" applyFont="1" applyFill="1" applyBorder="1" applyAlignment="1">
      <alignment vertical="top" wrapText="1"/>
    </xf>
    <xf numFmtId="165" fontId="12" fillId="4" borderId="1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horizontal="left" vertical="top" wrapText="1"/>
    </xf>
    <xf numFmtId="164" fontId="10" fillId="2" borderId="3" xfId="0" applyNumberFormat="1" applyFont="1" applyFill="1" applyBorder="1" applyAlignment="1">
      <alignment wrapText="1"/>
    </xf>
    <xf numFmtId="164" fontId="13" fillId="2" borderId="3" xfId="0" applyNumberFormat="1" applyFont="1" applyFill="1" applyBorder="1" applyAlignment="1">
      <alignment wrapText="1"/>
    </xf>
    <xf numFmtId="164" fontId="14" fillId="2" borderId="3" xfId="0" applyNumberFormat="1" applyFont="1" applyFill="1" applyBorder="1" applyAlignment="1">
      <alignment wrapText="1"/>
    </xf>
    <xf numFmtId="0" fontId="13" fillId="0" borderId="5" xfId="0" applyFont="1" applyFill="1" applyBorder="1" applyAlignment="1">
      <alignment vertical="top" wrapText="1"/>
    </xf>
    <xf numFmtId="164" fontId="13" fillId="2" borderId="17" xfId="0" applyNumberFormat="1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164" fontId="12" fillId="2" borderId="3" xfId="0" applyNumberFormat="1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6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top" wrapText="1"/>
    </xf>
    <xf numFmtId="0" fontId="2" fillId="0" borderId="22" xfId="1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26" xfId="1" applyNumberFormat="1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11" xfId="1" applyNumberFormat="1" applyFont="1" applyFill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10" xfId="1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top" wrapText="1"/>
    </xf>
    <xf numFmtId="0" fontId="17" fillId="0" borderId="29" xfId="0" applyFont="1" applyFill="1" applyBorder="1"/>
    <xf numFmtId="0" fontId="2" fillId="0" borderId="5" xfId="1" applyFont="1" applyFill="1" applyBorder="1" applyAlignment="1">
      <alignment horizontal="center" vertical="top" wrapText="1"/>
    </xf>
    <xf numFmtId="0" fontId="18" fillId="2" borderId="31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left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right"/>
    </xf>
    <xf numFmtId="0" fontId="20" fillId="2" borderId="33" xfId="0" applyFont="1" applyFill="1" applyBorder="1" applyAlignment="1">
      <alignment horizontal="right"/>
    </xf>
    <xf numFmtId="164" fontId="20" fillId="0" borderId="34" xfId="0" applyNumberFormat="1" applyFont="1" applyFill="1" applyBorder="1" applyAlignment="1">
      <alignment horizontal="center"/>
    </xf>
    <xf numFmtId="164" fontId="20" fillId="0" borderId="35" xfId="0" applyNumberFormat="1" applyFont="1" applyFill="1" applyBorder="1" applyAlignment="1">
      <alignment horizontal="center"/>
    </xf>
    <xf numFmtId="164" fontId="2" fillId="0" borderId="11" xfId="1" applyNumberFormat="1" applyFont="1" applyFill="1" applyBorder="1" applyAlignment="1">
      <alignment horizontal="center" vertical="center"/>
    </xf>
    <xf numFmtId="0" fontId="22" fillId="0" borderId="0" xfId="0" applyFont="1"/>
    <xf numFmtId="0" fontId="18" fillId="2" borderId="5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0" fontId="23" fillId="2" borderId="0" xfId="0" applyFont="1" applyFill="1" applyBorder="1"/>
    <xf numFmtId="1" fontId="23" fillId="2" borderId="3" xfId="0" applyNumberFormat="1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wrapText="1"/>
    </xf>
    <xf numFmtId="0" fontId="23" fillId="2" borderId="3" xfId="0" applyFont="1" applyFill="1" applyBorder="1"/>
    <xf numFmtId="0" fontId="23" fillId="2" borderId="3" xfId="0" applyFont="1" applyFill="1" applyBorder="1" applyAlignment="1">
      <alignment horizontal="center" vertical="center"/>
    </xf>
    <xf numFmtId="0" fontId="11" fillId="6" borderId="3" xfId="0" applyNumberFormat="1" applyFont="1" applyFill="1" applyBorder="1" applyAlignment="1">
      <alignment wrapText="1"/>
    </xf>
    <xf numFmtId="0" fontId="11" fillId="6" borderId="3" xfId="0" applyNumberFormat="1" applyFont="1" applyFill="1" applyBorder="1"/>
    <xf numFmtId="164" fontId="23" fillId="6" borderId="3" xfId="0" applyNumberFormat="1" applyFont="1" applyFill="1" applyBorder="1"/>
    <xf numFmtId="0" fontId="23" fillId="2" borderId="3" xfId="0" applyNumberFormat="1" applyFont="1" applyFill="1" applyBorder="1" applyAlignment="1">
      <alignment wrapText="1"/>
    </xf>
    <xf numFmtId="0" fontId="23" fillId="2" borderId="3" xfId="0" applyNumberFormat="1" applyFont="1" applyFill="1" applyBorder="1"/>
    <xf numFmtId="0" fontId="11" fillId="5" borderId="3" xfId="0" applyNumberFormat="1" applyFont="1" applyFill="1" applyBorder="1"/>
    <xf numFmtId="164" fontId="23" fillId="2" borderId="3" xfId="0" applyNumberFormat="1" applyFont="1" applyFill="1" applyBorder="1"/>
    <xf numFmtId="0" fontId="23" fillId="6" borderId="3" xfId="0" applyNumberFormat="1" applyFont="1" applyFill="1" applyBorder="1" applyAlignment="1">
      <alignment wrapText="1"/>
    </xf>
    <xf numFmtId="0" fontId="23" fillId="6" borderId="3" xfId="0" applyNumberFormat="1" applyFont="1" applyFill="1" applyBorder="1"/>
    <xf numFmtId="16" fontId="23" fillId="2" borderId="3" xfId="0" applyNumberFormat="1" applyFont="1" applyFill="1" applyBorder="1"/>
    <xf numFmtId="164" fontId="23" fillId="0" borderId="3" xfId="0" applyNumberFormat="1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2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vertical="center" wrapText="1"/>
    </xf>
    <xf numFmtId="0" fontId="11" fillId="5" borderId="3" xfId="0" applyFont="1" applyFill="1" applyBorder="1"/>
    <xf numFmtId="0" fontId="23" fillId="2" borderId="3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horizontal="left" wrapText="1"/>
    </xf>
    <xf numFmtId="0" fontId="23" fillId="2" borderId="36" xfId="0" applyFont="1" applyFill="1" applyBorder="1"/>
    <xf numFmtId="0" fontId="11" fillId="5" borderId="36" xfId="0" applyFont="1" applyFill="1" applyBorder="1"/>
    <xf numFmtId="164" fontId="23" fillId="0" borderId="3" xfId="0" applyNumberFormat="1" applyFont="1" applyFill="1" applyBorder="1" applyAlignment="1">
      <alignment wrapText="1"/>
    </xf>
    <xf numFmtId="0" fontId="11" fillId="7" borderId="3" xfId="0" applyNumberFormat="1" applyFont="1" applyFill="1" applyBorder="1"/>
    <xf numFmtId="0" fontId="11" fillId="7" borderId="36" xfId="0" applyNumberFormat="1" applyFont="1" applyFill="1" applyBorder="1"/>
    <xf numFmtId="164" fontId="11" fillId="7" borderId="3" xfId="0" applyNumberFormat="1" applyFont="1" applyFill="1" applyBorder="1"/>
    <xf numFmtId="0" fontId="11" fillId="2" borderId="3" xfId="0" applyNumberFormat="1" applyFont="1" applyFill="1" applyBorder="1"/>
    <xf numFmtId="0" fontId="23" fillId="2" borderId="3" xfId="0" applyNumberFormat="1" applyFont="1" applyFill="1" applyBorder="1" applyAlignment="1"/>
    <xf numFmtId="0" fontId="23" fillId="2" borderId="0" xfId="0" applyNumberFormat="1" applyFont="1" applyFill="1" applyBorder="1"/>
    <xf numFmtId="0" fontId="23" fillId="2" borderId="0" xfId="0" applyNumberFormat="1" applyFont="1" applyFill="1" applyBorder="1" applyAlignment="1">
      <alignment wrapText="1"/>
    </xf>
    <xf numFmtId="0" fontId="11" fillId="2" borderId="0" xfId="0" applyNumberFormat="1" applyFont="1" applyFill="1" applyBorder="1"/>
    <xf numFmtId="164" fontId="23" fillId="2" borderId="0" xfId="0" applyNumberFormat="1" applyFont="1" applyFill="1" applyBorder="1"/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1" applyFont="1" applyAlignment="1">
      <alignment horizontal="center" vertical="top"/>
    </xf>
    <xf numFmtId="0" fontId="2" fillId="0" borderId="0" xfId="1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0" fontId="2" fillId="0" borderId="10" xfId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6" fillId="0" borderId="0" xfId="1" applyFont="1" applyAlignment="1">
      <alignment vertical="top"/>
    </xf>
    <xf numFmtId="0" fontId="8" fillId="0" borderId="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2" fillId="0" borderId="1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top" wrapText="1"/>
    </xf>
    <xf numFmtId="0" fontId="2" fillId="0" borderId="17" xfId="1" applyFont="1" applyBorder="1" applyAlignment="1">
      <alignment horizontal="center" vertical="top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vertical="top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" fillId="0" borderId="30" xfId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wrapText="1"/>
    </xf>
    <xf numFmtId="0" fontId="10" fillId="0" borderId="18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23" fillId="8" borderId="3" xfId="0" applyFont="1" applyFill="1" applyBorder="1" applyAlignment="1">
      <alignment horizontal="left" wrapText="1"/>
    </xf>
    <xf numFmtId="1" fontId="2" fillId="2" borderId="36" xfId="0" applyNumberFormat="1" applyFont="1" applyFill="1" applyBorder="1" applyAlignment="1">
      <alignment horizontal="center" wrapText="1"/>
    </xf>
    <xf numFmtId="1" fontId="2" fillId="2" borderId="37" xfId="0" applyNumberFormat="1" applyFont="1" applyFill="1" applyBorder="1" applyAlignment="1">
      <alignment horizontal="center" wrapText="1"/>
    </xf>
    <xf numFmtId="1" fontId="2" fillId="2" borderId="38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/>
  </cellXfs>
  <cellStyles count="4">
    <cellStyle name="Įprastas" xfId="0" builtinId="0"/>
    <cellStyle name="Įprastas 2" xfId="2"/>
    <cellStyle name="Įprastas 3" xfId="1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476250</xdr:colOff>
          <xdr:row>28</xdr:row>
          <xdr:rowOff>9525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38100</xdr:rowOff>
        </xdr:from>
        <xdr:to>
          <xdr:col>13</xdr:col>
          <xdr:colOff>304800</xdr:colOff>
          <xdr:row>28</xdr:row>
          <xdr:rowOff>28575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457200</xdr:colOff>
          <xdr:row>20</xdr:row>
          <xdr:rowOff>190500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3.docx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D14" sqref="D14"/>
    </sheetView>
  </sheetViews>
  <sheetFormatPr defaultRowHeight="15" x14ac:dyDescent="0.25"/>
  <cols>
    <col min="1" max="1" width="6.85546875" customWidth="1"/>
    <col min="2" max="2" width="68.140625" customWidth="1"/>
    <col min="3" max="3" width="39" customWidth="1"/>
    <col min="4" max="4" width="13.5703125" customWidth="1"/>
    <col min="5" max="5" width="10.85546875" customWidth="1"/>
    <col min="6" max="6" width="11.28515625" customWidth="1"/>
    <col min="7" max="7" width="15.7109375" customWidth="1"/>
  </cols>
  <sheetData>
    <row r="1" spans="1:13" x14ac:dyDescent="0.25">
      <c r="G1" s="48" t="s">
        <v>144</v>
      </c>
    </row>
    <row r="2" spans="1:13" ht="15.75" x14ac:dyDescent="0.25">
      <c r="B2" s="130" t="s">
        <v>110</v>
      </c>
      <c r="C2" s="130"/>
      <c r="D2" s="130"/>
      <c r="E2" s="130"/>
      <c r="F2" s="130"/>
      <c r="G2" s="130"/>
    </row>
    <row r="3" spans="1:13" ht="15.75" thickBot="1" x14ac:dyDescent="0.3">
      <c r="B3" s="131" t="s">
        <v>45</v>
      </c>
      <c r="C3" s="131"/>
      <c r="D3" s="131"/>
      <c r="E3" s="131"/>
      <c r="F3" s="131"/>
      <c r="G3" s="131"/>
    </row>
    <row r="4" spans="1:13" x14ac:dyDescent="0.25">
      <c r="A4" s="132" t="s">
        <v>46</v>
      </c>
      <c r="B4" s="134" t="s">
        <v>44</v>
      </c>
      <c r="C4" s="134" t="s">
        <v>65</v>
      </c>
      <c r="D4" s="136" t="s">
        <v>48</v>
      </c>
      <c r="E4" s="136"/>
      <c r="F4" s="136"/>
      <c r="G4" s="137"/>
    </row>
    <row r="5" spans="1:13" x14ac:dyDescent="0.25">
      <c r="A5" s="133"/>
      <c r="B5" s="135"/>
      <c r="C5" s="135"/>
      <c r="D5" s="138" t="s">
        <v>0</v>
      </c>
      <c r="E5" s="139" t="s">
        <v>1</v>
      </c>
      <c r="F5" s="139"/>
      <c r="G5" s="140" t="s">
        <v>2</v>
      </c>
    </row>
    <row r="6" spans="1:13" ht="41.25" customHeight="1" x14ac:dyDescent="0.25">
      <c r="A6" s="133"/>
      <c r="B6" s="135"/>
      <c r="C6" s="135"/>
      <c r="D6" s="138"/>
      <c r="E6" s="20" t="s">
        <v>0</v>
      </c>
      <c r="F6" s="21" t="s">
        <v>3</v>
      </c>
      <c r="G6" s="140"/>
    </row>
    <row r="7" spans="1:13" ht="55.5" customHeight="1" x14ac:dyDescent="0.25">
      <c r="A7" s="10" t="s">
        <v>21</v>
      </c>
      <c r="B7" s="2" t="s">
        <v>4</v>
      </c>
      <c r="C7" s="2" t="s">
        <v>67</v>
      </c>
      <c r="D7" s="3">
        <v>83.9</v>
      </c>
      <c r="E7" s="3">
        <v>0</v>
      </c>
      <c r="F7" s="3">
        <v>0</v>
      </c>
      <c r="G7" s="6">
        <v>83.9</v>
      </c>
    </row>
    <row r="8" spans="1:13" ht="39" customHeight="1" x14ac:dyDescent="0.25">
      <c r="A8" s="10" t="s">
        <v>22</v>
      </c>
      <c r="B8" s="5" t="s">
        <v>55</v>
      </c>
      <c r="C8" s="2" t="s">
        <v>66</v>
      </c>
      <c r="D8" s="3">
        <v>222.9</v>
      </c>
      <c r="E8" s="3">
        <v>0</v>
      </c>
      <c r="F8" s="3">
        <v>0</v>
      </c>
      <c r="G8" s="6">
        <v>222.9</v>
      </c>
      <c r="M8" s="85"/>
    </row>
    <row r="9" spans="1:13" ht="51" customHeight="1" x14ac:dyDescent="0.25">
      <c r="A9" s="10" t="s">
        <v>23</v>
      </c>
      <c r="B9" s="2" t="s">
        <v>49</v>
      </c>
      <c r="C9" s="2" t="s">
        <v>68</v>
      </c>
      <c r="D9" s="3">
        <v>274</v>
      </c>
      <c r="E9" s="3">
        <v>0</v>
      </c>
      <c r="F9" s="3">
        <v>0</v>
      </c>
      <c r="G9" s="6">
        <v>274</v>
      </c>
      <c r="I9" s="12"/>
    </row>
    <row r="10" spans="1:13" ht="58.5" customHeight="1" x14ac:dyDescent="0.25">
      <c r="A10" s="10" t="s">
        <v>24</v>
      </c>
      <c r="B10" s="2" t="s">
        <v>50</v>
      </c>
      <c r="C10" s="2" t="s">
        <v>69</v>
      </c>
      <c r="D10" s="3">
        <v>47.7</v>
      </c>
      <c r="E10" s="3">
        <v>0</v>
      </c>
      <c r="F10" s="3">
        <v>0</v>
      </c>
      <c r="G10" s="6">
        <v>47.7</v>
      </c>
    </row>
    <row r="11" spans="1:13" ht="70.5" customHeight="1" x14ac:dyDescent="0.25">
      <c r="A11" s="10" t="s">
        <v>25</v>
      </c>
      <c r="B11" s="5" t="s">
        <v>72</v>
      </c>
      <c r="C11" s="5" t="s">
        <v>70</v>
      </c>
      <c r="D11" s="3">
        <v>20</v>
      </c>
      <c r="E11" s="3">
        <v>0</v>
      </c>
      <c r="F11" s="3">
        <v>0</v>
      </c>
      <c r="G11" s="6">
        <v>20</v>
      </c>
    </row>
    <row r="12" spans="1:13" ht="32.25" customHeight="1" x14ac:dyDescent="0.25">
      <c r="A12" s="10" t="s">
        <v>26</v>
      </c>
      <c r="B12" s="2" t="s">
        <v>64</v>
      </c>
      <c r="C12" s="2" t="s">
        <v>71</v>
      </c>
      <c r="D12" s="3">
        <v>209.1</v>
      </c>
      <c r="E12" s="3">
        <v>0</v>
      </c>
      <c r="F12" s="3">
        <v>0</v>
      </c>
      <c r="G12" s="6">
        <v>209.1</v>
      </c>
    </row>
    <row r="13" spans="1:13" ht="55.5" customHeight="1" x14ac:dyDescent="0.25">
      <c r="A13" s="10" t="s">
        <v>27</v>
      </c>
      <c r="B13" s="2" t="s">
        <v>16</v>
      </c>
      <c r="C13" s="2" t="s">
        <v>74</v>
      </c>
      <c r="D13" s="3">
        <v>195.7</v>
      </c>
      <c r="E13" s="3">
        <v>0</v>
      </c>
      <c r="F13" s="3">
        <v>0</v>
      </c>
      <c r="G13" s="6">
        <v>195.7</v>
      </c>
    </row>
    <row r="14" spans="1:13" ht="15.75" thickBot="1" x14ac:dyDescent="0.3">
      <c r="A14" s="127" t="s">
        <v>20</v>
      </c>
      <c r="B14" s="128"/>
      <c r="C14" s="19"/>
      <c r="D14" s="13">
        <f xml:space="preserve"> SUM(D7:D13)</f>
        <v>1053.3</v>
      </c>
      <c r="E14" s="13">
        <f>SUM(E7:E13)</f>
        <v>0</v>
      </c>
      <c r="F14" s="13">
        <f>SUM(F7:F13)</f>
        <v>0</v>
      </c>
      <c r="G14" s="14">
        <f>SUM(G7:G13)</f>
        <v>1053.3</v>
      </c>
    </row>
    <row r="16" spans="1:13" ht="32.25" customHeight="1" x14ac:dyDescent="0.25">
      <c r="B16" s="129" t="s">
        <v>111</v>
      </c>
      <c r="C16" s="129"/>
      <c r="D16" s="129"/>
      <c r="E16" s="129"/>
      <c r="F16" s="129"/>
      <c r="G16" s="129"/>
    </row>
  </sheetData>
  <mergeCells count="11">
    <mergeCell ref="A14:B14"/>
    <mergeCell ref="B16:G16"/>
    <mergeCell ref="B2:G2"/>
    <mergeCell ref="B3:G3"/>
    <mergeCell ref="A4:A6"/>
    <mergeCell ref="B4:B6"/>
    <mergeCell ref="C4:C6"/>
    <mergeCell ref="D4:G4"/>
    <mergeCell ref="D5:D6"/>
    <mergeCell ref="E5:F5"/>
    <mergeCell ref="G5:G6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opLeftCell="A85" workbookViewId="0">
      <selection activeCell="J111" sqref="J111"/>
    </sheetView>
  </sheetViews>
  <sheetFormatPr defaultRowHeight="15" outlineLevelRow="1" x14ac:dyDescent="0.25"/>
  <cols>
    <col min="1" max="1" width="5.7109375" style="90" customWidth="1"/>
    <col min="2" max="2" width="39.28515625" style="90" customWidth="1"/>
    <col min="3" max="3" width="8.7109375" style="90" customWidth="1"/>
    <col min="4" max="4" width="10" style="90" customWidth="1"/>
    <col min="5" max="5" width="8.7109375" style="90" customWidth="1"/>
    <col min="6" max="6" width="10.7109375" style="90" customWidth="1"/>
    <col min="7" max="7" width="9.140625" style="90" customWidth="1"/>
    <col min="8" max="8" width="7.85546875" style="90" customWidth="1"/>
    <col min="9" max="10" width="8.7109375" style="90" customWidth="1"/>
    <col min="11" max="11" width="9.28515625" style="90" customWidth="1"/>
    <col min="12" max="229" width="9.140625" style="90"/>
    <col min="230" max="230" width="5.7109375" style="90" customWidth="1"/>
    <col min="231" max="231" width="39.28515625" style="90" customWidth="1"/>
    <col min="232" max="232" width="8.7109375" style="90" customWidth="1"/>
    <col min="233" max="233" width="10" style="90" customWidth="1"/>
    <col min="234" max="234" width="8.7109375" style="90" customWidth="1"/>
    <col min="235" max="235" width="10.7109375" style="90" customWidth="1"/>
    <col min="236" max="236" width="9.140625" style="90" customWidth="1"/>
    <col min="237" max="237" width="7.85546875" style="90" customWidth="1"/>
    <col min="238" max="239" width="8.7109375" style="90" customWidth="1"/>
    <col min="240" max="240" width="9.28515625" style="90" customWidth="1"/>
    <col min="241" max="485" width="9.140625" style="90"/>
    <col min="486" max="486" width="5.7109375" style="90" customWidth="1"/>
    <col min="487" max="487" width="39.28515625" style="90" customWidth="1"/>
    <col min="488" max="488" width="8.7109375" style="90" customWidth="1"/>
    <col min="489" max="489" width="10" style="90" customWidth="1"/>
    <col min="490" max="490" width="8.7109375" style="90" customWidth="1"/>
    <col min="491" max="491" width="10.7109375" style="90" customWidth="1"/>
    <col min="492" max="492" width="9.140625" style="90" customWidth="1"/>
    <col min="493" max="493" width="7.85546875" style="90" customWidth="1"/>
    <col min="494" max="495" width="8.7109375" style="90" customWidth="1"/>
    <col min="496" max="496" width="9.28515625" style="90" customWidth="1"/>
    <col min="497" max="741" width="9.140625" style="90"/>
    <col min="742" max="742" width="5.7109375" style="90" customWidth="1"/>
    <col min="743" max="743" width="39.28515625" style="90" customWidth="1"/>
    <col min="744" max="744" width="8.7109375" style="90" customWidth="1"/>
    <col min="745" max="745" width="10" style="90" customWidth="1"/>
    <col min="746" max="746" width="8.7109375" style="90" customWidth="1"/>
    <col min="747" max="747" width="10.7109375" style="90" customWidth="1"/>
    <col min="748" max="748" width="9.140625" style="90" customWidth="1"/>
    <col min="749" max="749" width="7.85546875" style="90" customWidth="1"/>
    <col min="750" max="751" width="8.7109375" style="90" customWidth="1"/>
    <col min="752" max="752" width="9.28515625" style="90" customWidth="1"/>
    <col min="753" max="997" width="9.140625" style="90"/>
    <col min="998" max="998" width="5.7109375" style="90" customWidth="1"/>
    <col min="999" max="999" width="39.28515625" style="90" customWidth="1"/>
    <col min="1000" max="1000" width="8.7109375" style="90" customWidth="1"/>
    <col min="1001" max="1001" width="10" style="90" customWidth="1"/>
    <col min="1002" max="1002" width="8.7109375" style="90" customWidth="1"/>
    <col min="1003" max="1003" width="10.7109375" style="90" customWidth="1"/>
    <col min="1004" max="1004" width="9.140625" style="90" customWidth="1"/>
    <col min="1005" max="1005" width="7.85546875" style="90" customWidth="1"/>
    <col min="1006" max="1007" width="8.7109375" style="90" customWidth="1"/>
    <col min="1008" max="1008" width="9.28515625" style="90" customWidth="1"/>
    <col min="1009" max="1253" width="9.140625" style="90"/>
    <col min="1254" max="1254" width="5.7109375" style="90" customWidth="1"/>
    <col min="1255" max="1255" width="39.28515625" style="90" customWidth="1"/>
    <col min="1256" max="1256" width="8.7109375" style="90" customWidth="1"/>
    <col min="1257" max="1257" width="10" style="90" customWidth="1"/>
    <col min="1258" max="1258" width="8.7109375" style="90" customWidth="1"/>
    <col min="1259" max="1259" width="10.7109375" style="90" customWidth="1"/>
    <col min="1260" max="1260" width="9.140625" style="90" customWidth="1"/>
    <col min="1261" max="1261" width="7.85546875" style="90" customWidth="1"/>
    <col min="1262" max="1263" width="8.7109375" style="90" customWidth="1"/>
    <col min="1264" max="1264" width="9.28515625" style="90" customWidth="1"/>
    <col min="1265" max="1509" width="9.140625" style="90"/>
    <col min="1510" max="1510" width="5.7109375" style="90" customWidth="1"/>
    <col min="1511" max="1511" width="39.28515625" style="90" customWidth="1"/>
    <col min="1512" max="1512" width="8.7109375" style="90" customWidth="1"/>
    <col min="1513" max="1513" width="10" style="90" customWidth="1"/>
    <col min="1514" max="1514" width="8.7109375" style="90" customWidth="1"/>
    <col min="1515" max="1515" width="10.7109375" style="90" customWidth="1"/>
    <col min="1516" max="1516" width="9.140625" style="90" customWidth="1"/>
    <col min="1517" max="1517" width="7.85546875" style="90" customWidth="1"/>
    <col min="1518" max="1519" width="8.7109375" style="90" customWidth="1"/>
    <col min="1520" max="1520" width="9.28515625" style="90" customWidth="1"/>
    <col min="1521" max="1765" width="9.140625" style="90"/>
    <col min="1766" max="1766" width="5.7109375" style="90" customWidth="1"/>
    <col min="1767" max="1767" width="39.28515625" style="90" customWidth="1"/>
    <col min="1768" max="1768" width="8.7109375" style="90" customWidth="1"/>
    <col min="1769" max="1769" width="10" style="90" customWidth="1"/>
    <col min="1770" max="1770" width="8.7109375" style="90" customWidth="1"/>
    <col min="1771" max="1771" width="10.7109375" style="90" customWidth="1"/>
    <col min="1772" max="1772" width="9.140625" style="90" customWidth="1"/>
    <col min="1773" max="1773" width="7.85546875" style="90" customWidth="1"/>
    <col min="1774" max="1775" width="8.7109375" style="90" customWidth="1"/>
    <col min="1776" max="1776" width="9.28515625" style="90" customWidth="1"/>
    <col min="1777" max="2021" width="9.140625" style="90"/>
    <col min="2022" max="2022" width="5.7109375" style="90" customWidth="1"/>
    <col min="2023" max="2023" width="39.28515625" style="90" customWidth="1"/>
    <col min="2024" max="2024" width="8.7109375" style="90" customWidth="1"/>
    <col min="2025" max="2025" width="10" style="90" customWidth="1"/>
    <col min="2026" max="2026" width="8.7109375" style="90" customWidth="1"/>
    <col min="2027" max="2027" width="10.7109375" style="90" customWidth="1"/>
    <col min="2028" max="2028" width="9.140625" style="90" customWidth="1"/>
    <col min="2029" max="2029" width="7.85546875" style="90" customWidth="1"/>
    <col min="2030" max="2031" width="8.7109375" style="90" customWidth="1"/>
    <col min="2032" max="2032" width="9.28515625" style="90" customWidth="1"/>
    <col min="2033" max="2277" width="9.140625" style="90"/>
    <col min="2278" max="2278" width="5.7109375" style="90" customWidth="1"/>
    <col min="2279" max="2279" width="39.28515625" style="90" customWidth="1"/>
    <col min="2280" max="2280" width="8.7109375" style="90" customWidth="1"/>
    <col min="2281" max="2281" width="10" style="90" customWidth="1"/>
    <col min="2282" max="2282" width="8.7109375" style="90" customWidth="1"/>
    <col min="2283" max="2283" width="10.7109375" style="90" customWidth="1"/>
    <col min="2284" max="2284" width="9.140625" style="90" customWidth="1"/>
    <col min="2285" max="2285" width="7.85546875" style="90" customWidth="1"/>
    <col min="2286" max="2287" width="8.7109375" style="90" customWidth="1"/>
    <col min="2288" max="2288" width="9.28515625" style="90" customWidth="1"/>
    <col min="2289" max="2533" width="9.140625" style="90"/>
    <col min="2534" max="2534" width="5.7109375" style="90" customWidth="1"/>
    <col min="2535" max="2535" width="39.28515625" style="90" customWidth="1"/>
    <col min="2536" max="2536" width="8.7109375" style="90" customWidth="1"/>
    <col min="2537" max="2537" width="10" style="90" customWidth="1"/>
    <col min="2538" max="2538" width="8.7109375" style="90" customWidth="1"/>
    <col min="2539" max="2539" width="10.7109375" style="90" customWidth="1"/>
    <col min="2540" max="2540" width="9.140625" style="90" customWidth="1"/>
    <col min="2541" max="2541" width="7.85546875" style="90" customWidth="1"/>
    <col min="2542" max="2543" width="8.7109375" style="90" customWidth="1"/>
    <col min="2544" max="2544" width="9.28515625" style="90" customWidth="1"/>
    <col min="2545" max="2789" width="9.140625" style="90"/>
    <col min="2790" max="2790" width="5.7109375" style="90" customWidth="1"/>
    <col min="2791" max="2791" width="39.28515625" style="90" customWidth="1"/>
    <col min="2792" max="2792" width="8.7109375" style="90" customWidth="1"/>
    <col min="2793" max="2793" width="10" style="90" customWidth="1"/>
    <col min="2794" max="2794" width="8.7109375" style="90" customWidth="1"/>
    <col min="2795" max="2795" width="10.7109375" style="90" customWidth="1"/>
    <col min="2796" max="2796" width="9.140625" style="90" customWidth="1"/>
    <col min="2797" max="2797" width="7.85546875" style="90" customWidth="1"/>
    <col min="2798" max="2799" width="8.7109375" style="90" customWidth="1"/>
    <col min="2800" max="2800" width="9.28515625" style="90" customWidth="1"/>
    <col min="2801" max="3045" width="9.140625" style="90"/>
    <col min="3046" max="3046" width="5.7109375" style="90" customWidth="1"/>
    <col min="3047" max="3047" width="39.28515625" style="90" customWidth="1"/>
    <col min="3048" max="3048" width="8.7109375" style="90" customWidth="1"/>
    <col min="3049" max="3049" width="10" style="90" customWidth="1"/>
    <col min="3050" max="3050" width="8.7109375" style="90" customWidth="1"/>
    <col min="3051" max="3051" width="10.7109375" style="90" customWidth="1"/>
    <col min="3052" max="3052" width="9.140625" style="90" customWidth="1"/>
    <col min="3053" max="3053" width="7.85546875" style="90" customWidth="1"/>
    <col min="3054" max="3055" width="8.7109375" style="90" customWidth="1"/>
    <col min="3056" max="3056" width="9.28515625" style="90" customWidth="1"/>
    <col min="3057" max="3301" width="9.140625" style="90"/>
    <col min="3302" max="3302" width="5.7109375" style="90" customWidth="1"/>
    <col min="3303" max="3303" width="39.28515625" style="90" customWidth="1"/>
    <col min="3304" max="3304" width="8.7109375" style="90" customWidth="1"/>
    <col min="3305" max="3305" width="10" style="90" customWidth="1"/>
    <col min="3306" max="3306" width="8.7109375" style="90" customWidth="1"/>
    <col min="3307" max="3307" width="10.7109375" style="90" customWidth="1"/>
    <col min="3308" max="3308" width="9.140625" style="90" customWidth="1"/>
    <col min="3309" max="3309" width="7.85546875" style="90" customWidth="1"/>
    <col min="3310" max="3311" width="8.7109375" style="90" customWidth="1"/>
    <col min="3312" max="3312" width="9.28515625" style="90" customWidth="1"/>
    <col min="3313" max="3557" width="9.140625" style="90"/>
    <col min="3558" max="3558" width="5.7109375" style="90" customWidth="1"/>
    <col min="3559" max="3559" width="39.28515625" style="90" customWidth="1"/>
    <col min="3560" max="3560" width="8.7109375" style="90" customWidth="1"/>
    <col min="3561" max="3561" width="10" style="90" customWidth="1"/>
    <col min="3562" max="3562" width="8.7109375" style="90" customWidth="1"/>
    <col min="3563" max="3563" width="10.7109375" style="90" customWidth="1"/>
    <col min="3564" max="3564" width="9.140625" style="90" customWidth="1"/>
    <col min="3565" max="3565" width="7.85546875" style="90" customWidth="1"/>
    <col min="3566" max="3567" width="8.7109375" style="90" customWidth="1"/>
    <col min="3568" max="3568" width="9.28515625" style="90" customWidth="1"/>
    <col min="3569" max="3813" width="9.140625" style="90"/>
    <col min="3814" max="3814" width="5.7109375" style="90" customWidth="1"/>
    <col min="3815" max="3815" width="39.28515625" style="90" customWidth="1"/>
    <col min="3816" max="3816" width="8.7109375" style="90" customWidth="1"/>
    <col min="3817" max="3817" width="10" style="90" customWidth="1"/>
    <col min="3818" max="3818" width="8.7109375" style="90" customWidth="1"/>
    <col min="3819" max="3819" width="10.7109375" style="90" customWidth="1"/>
    <col min="3820" max="3820" width="9.140625" style="90" customWidth="1"/>
    <col min="3821" max="3821" width="7.85546875" style="90" customWidth="1"/>
    <col min="3822" max="3823" width="8.7109375" style="90" customWidth="1"/>
    <col min="3824" max="3824" width="9.28515625" style="90" customWidth="1"/>
    <col min="3825" max="4069" width="9.140625" style="90"/>
    <col min="4070" max="4070" width="5.7109375" style="90" customWidth="1"/>
    <col min="4071" max="4071" width="39.28515625" style="90" customWidth="1"/>
    <col min="4072" max="4072" width="8.7109375" style="90" customWidth="1"/>
    <col min="4073" max="4073" width="10" style="90" customWidth="1"/>
    <col min="4074" max="4074" width="8.7109375" style="90" customWidth="1"/>
    <col min="4075" max="4075" width="10.7109375" style="90" customWidth="1"/>
    <col min="4076" max="4076" width="9.140625" style="90" customWidth="1"/>
    <col min="4077" max="4077" width="7.85546875" style="90" customWidth="1"/>
    <col min="4078" max="4079" width="8.7109375" style="90" customWidth="1"/>
    <col min="4080" max="4080" width="9.28515625" style="90" customWidth="1"/>
    <col min="4081" max="4325" width="9.140625" style="90"/>
    <col min="4326" max="4326" width="5.7109375" style="90" customWidth="1"/>
    <col min="4327" max="4327" width="39.28515625" style="90" customWidth="1"/>
    <col min="4328" max="4328" width="8.7109375" style="90" customWidth="1"/>
    <col min="4329" max="4329" width="10" style="90" customWidth="1"/>
    <col min="4330" max="4330" width="8.7109375" style="90" customWidth="1"/>
    <col min="4331" max="4331" width="10.7109375" style="90" customWidth="1"/>
    <col min="4332" max="4332" width="9.140625" style="90" customWidth="1"/>
    <col min="4333" max="4333" width="7.85546875" style="90" customWidth="1"/>
    <col min="4334" max="4335" width="8.7109375" style="90" customWidth="1"/>
    <col min="4336" max="4336" width="9.28515625" style="90" customWidth="1"/>
    <col min="4337" max="4581" width="9.140625" style="90"/>
    <col min="4582" max="4582" width="5.7109375" style="90" customWidth="1"/>
    <col min="4583" max="4583" width="39.28515625" style="90" customWidth="1"/>
    <col min="4584" max="4584" width="8.7109375" style="90" customWidth="1"/>
    <col min="4585" max="4585" width="10" style="90" customWidth="1"/>
    <col min="4586" max="4586" width="8.7109375" style="90" customWidth="1"/>
    <col min="4587" max="4587" width="10.7109375" style="90" customWidth="1"/>
    <col min="4588" max="4588" width="9.140625" style="90" customWidth="1"/>
    <col min="4589" max="4589" width="7.85546875" style="90" customWidth="1"/>
    <col min="4590" max="4591" width="8.7109375" style="90" customWidth="1"/>
    <col min="4592" max="4592" width="9.28515625" style="90" customWidth="1"/>
    <col min="4593" max="4837" width="9.140625" style="90"/>
    <col min="4838" max="4838" width="5.7109375" style="90" customWidth="1"/>
    <col min="4839" max="4839" width="39.28515625" style="90" customWidth="1"/>
    <col min="4840" max="4840" width="8.7109375" style="90" customWidth="1"/>
    <col min="4841" max="4841" width="10" style="90" customWidth="1"/>
    <col min="4842" max="4842" width="8.7109375" style="90" customWidth="1"/>
    <col min="4843" max="4843" width="10.7109375" style="90" customWidth="1"/>
    <col min="4844" max="4844" width="9.140625" style="90" customWidth="1"/>
    <col min="4845" max="4845" width="7.85546875" style="90" customWidth="1"/>
    <col min="4846" max="4847" width="8.7109375" style="90" customWidth="1"/>
    <col min="4848" max="4848" width="9.28515625" style="90" customWidth="1"/>
    <col min="4849" max="5093" width="9.140625" style="90"/>
    <col min="5094" max="5094" width="5.7109375" style="90" customWidth="1"/>
    <col min="5095" max="5095" width="39.28515625" style="90" customWidth="1"/>
    <col min="5096" max="5096" width="8.7109375" style="90" customWidth="1"/>
    <col min="5097" max="5097" width="10" style="90" customWidth="1"/>
    <col min="5098" max="5098" width="8.7109375" style="90" customWidth="1"/>
    <col min="5099" max="5099" width="10.7109375" style="90" customWidth="1"/>
    <col min="5100" max="5100" width="9.140625" style="90" customWidth="1"/>
    <col min="5101" max="5101" width="7.85546875" style="90" customWidth="1"/>
    <col min="5102" max="5103" width="8.7109375" style="90" customWidth="1"/>
    <col min="5104" max="5104" width="9.28515625" style="90" customWidth="1"/>
    <col min="5105" max="5349" width="9.140625" style="90"/>
    <col min="5350" max="5350" width="5.7109375" style="90" customWidth="1"/>
    <col min="5351" max="5351" width="39.28515625" style="90" customWidth="1"/>
    <col min="5352" max="5352" width="8.7109375" style="90" customWidth="1"/>
    <col min="5353" max="5353" width="10" style="90" customWidth="1"/>
    <col min="5354" max="5354" width="8.7109375" style="90" customWidth="1"/>
    <col min="5355" max="5355" width="10.7109375" style="90" customWidth="1"/>
    <col min="5356" max="5356" width="9.140625" style="90" customWidth="1"/>
    <col min="5357" max="5357" width="7.85546875" style="90" customWidth="1"/>
    <col min="5358" max="5359" width="8.7109375" style="90" customWidth="1"/>
    <col min="5360" max="5360" width="9.28515625" style="90" customWidth="1"/>
    <col min="5361" max="5605" width="9.140625" style="90"/>
    <col min="5606" max="5606" width="5.7109375" style="90" customWidth="1"/>
    <col min="5607" max="5607" width="39.28515625" style="90" customWidth="1"/>
    <col min="5608" max="5608" width="8.7109375" style="90" customWidth="1"/>
    <col min="5609" max="5609" width="10" style="90" customWidth="1"/>
    <col min="5610" max="5610" width="8.7109375" style="90" customWidth="1"/>
    <col min="5611" max="5611" width="10.7109375" style="90" customWidth="1"/>
    <col min="5612" max="5612" width="9.140625" style="90" customWidth="1"/>
    <col min="5613" max="5613" width="7.85546875" style="90" customWidth="1"/>
    <col min="5614" max="5615" width="8.7109375" style="90" customWidth="1"/>
    <col min="5616" max="5616" width="9.28515625" style="90" customWidth="1"/>
    <col min="5617" max="5861" width="9.140625" style="90"/>
    <col min="5862" max="5862" width="5.7109375" style="90" customWidth="1"/>
    <col min="5863" max="5863" width="39.28515625" style="90" customWidth="1"/>
    <col min="5864" max="5864" width="8.7109375" style="90" customWidth="1"/>
    <col min="5865" max="5865" width="10" style="90" customWidth="1"/>
    <col min="5866" max="5866" width="8.7109375" style="90" customWidth="1"/>
    <col min="5867" max="5867" width="10.7109375" style="90" customWidth="1"/>
    <col min="5868" max="5868" width="9.140625" style="90" customWidth="1"/>
    <col min="5869" max="5869" width="7.85546875" style="90" customWidth="1"/>
    <col min="5870" max="5871" width="8.7109375" style="90" customWidth="1"/>
    <col min="5872" max="5872" width="9.28515625" style="90" customWidth="1"/>
    <col min="5873" max="6117" width="9.140625" style="90"/>
    <col min="6118" max="6118" width="5.7109375" style="90" customWidth="1"/>
    <col min="6119" max="6119" width="39.28515625" style="90" customWidth="1"/>
    <col min="6120" max="6120" width="8.7109375" style="90" customWidth="1"/>
    <col min="6121" max="6121" width="10" style="90" customWidth="1"/>
    <col min="6122" max="6122" width="8.7109375" style="90" customWidth="1"/>
    <col min="6123" max="6123" width="10.7109375" style="90" customWidth="1"/>
    <col min="6124" max="6124" width="9.140625" style="90" customWidth="1"/>
    <col min="6125" max="6125" width="7.85546875" style="90" customWidth="1"/>
    <col min="6126" max="6127" width="8.7109375" style="90" customWidth="1"/>
    <col min="6128" max="6128" width="9.28515625" style="90" customWidth="1"/>
    <col min="6129" max="6373" width="9.140625" style="90"/>
    <col min="6374" max="6374" width="5.7109375" style="90" customWidth="1"/>
    <col min="6375" max="6375" width="39.28515625" style="90" customWidth="1"/>
    <col min="6376" max="6376" width="8.7109375" style="90" customWidth="1"/>
    <col min="6377" max="6377" width="10" style="90" customWidth="1"/>
    <col min="6378" max="6378" width="8.7109375" style="90" customWidth="1"/>
    <col min="6379" max="6379" width="10.7109375" style="90" customWidth="1"/>
    <col min="6380" max="6380" width="9.140625" style="90" customWidth="1"/>
    <col min="6381" max="6381" width="7.85546875" style="90" customWidth="1"/>
    <col min="6382" max="6383" width="8.7109375" style="90" customWidth="1"/>
    <col min="6384" max="6384" width="9.28515625" style="90" customWidth="1"/>
    <col min="6385" max="6629" width="9.140625" style="90"/>
    <col min="6630" max="6630" width="5.7109375" style="90" customWidth="1"/>
    <col min="6631" max="6631" width="39.28515625" style="90" customWidth="1"/>
    <col min="6632" max="6632" width="8.7109375" style="90" customWidth="1"/>
    <col min="6633" max="6633" width="10" style="90" customWidth="1"/>
    <col min="6634" max="6634" width="8.7109375" style="90" customWidth="1"/>
    <col min="6635" max="6635" width="10.7109375" style="90" customWidth="1"/>
    <col min="6636" max="6636" width="9.140625" style="90" customWidth="1"/>
    <col min="6637" max="6637" width="7.85546875" style="90" customWidth="1"/>
    <col min="6638" max="6639" width="8.7109375" style="90" customWidth="1"/>
    <col min="6640" max="6640" width="9.28515625" style="90" customWidth="1"/>
    <col min="6641" max="6885" width="9.140625" style="90"/>
    <col min="6886" max="6886" width="5.7109375" style="90" customWidth="1"/>
    <col min="6887" max="6887" width="39.28515625" style="90" customWidth="1"/>
    <col min="6888" max="6888" width="8.7109375" style="90" customWidth="1"/>
    <col min="6889" max="6889" width="10" style="90" customWidth="1"/>
    <col min="6890" max="6890" width="8.7109375" style="90" customWidth="1"/>
    <col min="6891" max="6891" width="10.7109375" style="90" customWidth="1"/>
    <col min="6892" max="6892" width="9.140625" style="90" customWidth="1"/>
    <col min="6893" max="6893" width="7.85546875" style="90" customWidth="1"/>
    <col min="6894" max="6895" width="8.7109375" style="90" customWidth="1"/>
    <col min="6896" max="6896" width="9.28515625" style="90" customWidth="1"/>
    <col min="6897" max="7141" width="9.140625" style="90"/>
    <col min="7142" max="7142" width="5.7109375" style="90" customWidth="1"/>
    <col min="7143" max="7143" width="39.28515625" style="90" customWidth="1"/>
    <col min="7144" max="7144" width="8.7109375" style="90" customWidth="1"/>
    <col min="7145" max="7145" width="10" style="90" customWidth="1"/>
    <col min="7146" max="7146" width="8.7109375" style="90" customWidth="1"/>
    <col min="7147" max="7147" width="10.7109375" style="90" customWidth="1"/>
    <col min="7148" max="7148" width="9.140625" style="90" customWidth="1"/>
    <col min="7149" max="7149" width="7.85546875" style="90" customWidth="1"/>
    <col min="7150" max="7151" width="8.7109375" style="90" customWidth="1"/>
    <col min="7152" max="7152" width="9.28515625" style="90" customWidth="1"/>
    <col min="7153" max="7397" width="9.140625" style="90"/>
    <col min="7398" max="7398" width="5.7109375" style="90" customWidth="1"/>
    <col min="7399" max="7399" width="39.28515625" style="90" customWidth="1"/>
    <col min="7400" max="7400" width="8.7109375" style="90" customWidth="1"/>
    <col min="7401" max="7401" width="10" style="90" customWidth="1"/>
    <col min="7402" max="7402" width="8.7109375" style="90" customWidth="1"/>
    <col min="7403" max="7403" width="10.7109375" style="90" customWidth="1"/>
    <col min="7404" max="7404" width="9.140625" style="90" customWidth="1"/>
    <col min="7405" max="7405" width="7.85546875" style="90" customWidth="1"/>
    <col min="7406" max="7407" width="8.7109375" style="90" customWidth="1"/>
    <col min="7408" max="7408" width="9.28515625" style="90" customWidth="1"/>
    <col min="7409" max="7653" width="9.140625" style="90"/>
    <col min="7654" max="7654" width="5.7109375" style="90" customWidth="1"/>
    <col min="7655" max="7655" width="39.28515625" style="90" customWidth="1"/>
    <col min="7656" max="7656" width="8.7109375" style="90" customWidth="1"/>
    <col min="7657" max="7657" width="10" style="90" customWidth="1"/>
    <col min="7658" max="7658" width="8.7109375" style="90" customWidth="1"/>
    <col min="7659" max="7659" width="10.7109375" style="90" customWidth="1"/>
    <col min="7660" max="7660" width="9.140625" style="90" customWidth="1"/>
    <col min="7661" max="7661" width="7.85546875" style="90" customWidth="1"/>
    <col min="7662" max="7663" width="8.7109375" style="90" customWidth="1"/>
    <col min="7664" max="7664" width="9.28515625" style="90" customWidth="1"/>
    <col min="7665" max="7909" width="9.140625" style="90"/>
    <col min="7910" max="7910" width="5.7109375" style="90" customWidth="1"/>
    <col min="7911" max="7911" width="39.28515625" style="90" customWidth="1"/>
    <col min="7912" max="7912" width="8.7109375" style="90" customWidth="1"/>
    <col min="7913" max="7913" width="10" style="90" customWidth="1"/>
    <col min="7914" max="7914" width="8.7109375" style="90" customWidth="1"/>
    <col min="7915" max="7915" width="10.7109375" style="90" customWidth="1"/>
    <col min="7916" max="7916" width="9.140625" style="90" customWidth="1"/>
    <col min="7917" max="7917" width="7.85546875" style="90" customWidth="1"/>
    <col min="7918" max="7919" width="8.7109375" style="90" customWidth="1"/>
    <col min="7920" max="7920" width="9.28515625" style="90" customWidth="1"/>
    <col min="7921" max="8165" width="9.140625" style="90"/>
    <col min="8166" max="8166" width="5.7109375" style="90" customWidth="1"/>
    <col min="8167" max="8167" width="39.28515625" style="90" customWidth="1"/>
    <col min="8168" max="8168" width="8.7109375" style="90" customWidth="1"/>
    <col min="8169" max="8169" width="10" style="90" customWidth="1"/>
    <col min="8170" max="8170" width="8.7109375" style="90" customWidth="1"/>
    <col min="8171" max="8171" width="10.7109375" style="90" customWidth="1"/>
    <col min="8172" max="8172" width="9.140625" style="90" customWidth="1"/>
    <col min="8173" max="8173" width="7.85546875" style="90" customWidth="1"/>
    <col min="8174" max="8175" width="8.7109375" style="90" customWidth="1"/>
    <col min="8176" max="8176" width="9.28515625" style="90" customWidth="1"/>
    <col min="8177" max="8421" width="9.140625" style="90"/>
    <col min="8422" max="8422" width="5.7109375" style="90" customWidth="1"/>
    <col min="8423" max="8423" width="39.28515625" style="90" customWidth="1"/>
    <col min="8424" max="8424" width="8.7109375" style="90" customWidth="1"/>
    <col min="8425" max="8425" width="10" style="90" customWidth="1"/>
    <col min="8426" max="8426" width="8.7109375" style="90" customWidth="1"/>
    <col min="8427" max="8427" width="10.7109375" style="90" customWidth="1"/>
    <col min="8428" max="8428" width="9.140625" style="90" customWidth="1"/>
    <col min="8429" max="8429" width="7.85546875" style="90" customWidth="1"/>
    <col min="8430" max="8431" width="8.7109375" style="90" customWidth="1"/>
    <col min="8432" max="8432" width="9.28515625" style="90" customWidth="1"/>
    <col min="8433" max="8677" width="9.140625" style="90"/>
    <col min="8678" max="8678" width="5.7109375" style="90" customWidth="1"/>
    <col min="8679" max="8679" width="39.28515625" style="90" customWidth="1"/>
    <col min="8680" max="8680" width="8.7109375" style="90" customWidth="1"/>
    <col min="8681" max="8681" width="10" style="90" customWidth="1"/>
    <col min="8682" max="8682" width="8.7109375" style="90" customWidth="1"/>
    <col min="8683" max="8683" width="10.7109375" style="90" customWidth="1"/>
    <col min="8684" max="8684" width="9.140625" style="90" customWidth="1"/>
    <col min="8685" max="8685" width="7.85546875" style="90" customWidth="1"/>
    <col min="8686" max="8687" width="8.7109375" style="90" customWidth="1"/>
    <col min="8688" max="8688" width="9.28515625" style="90" customWidth="1"/>
    <col min="8689" max="8933" width="9.140625" style="90"/>
    <col min="8934" max="8934" width="5.7109375" style="90" customWidth="1"/>
    <col min="8935" max="8935" width="39.28515625" style="90" customWidth="1"/>
    <col min="8936" max="8936" width="8.7109375" style="90" customWidth="1"/>
    <col min="8937" max="8937" width="10" style="90" customWidth="1"/>
    <col min="8938" max="8938" width="8.7109375" style="90" customWidth="1"/>
    <col min="8939" max="8939" width="10.7109375" style="90" customWidth="1"/>
    <col min="8940" max="8940" width="9.140625" style="90" customWidth="1"/>
    <col min="8941" max="8941" width="7.85546875" style="90" customWidth="1"/>
    <col min="8942" max="8943" width="8.7109375" style="90" customWidth="1"/>
    <col min="8944" max="8944" width="9.28515625" style="90" customWidth="1"/>
    <col min="8945" max="9189" width="9.140625" style="90"/>
    <col min="9190" max="9190" width="5.7109375" style="90" customWidth="1"/>
    <col min="9191" max="9191" width="39.28515625" style="90" customWidth="1"/>
    <col min="9192" max="9192" width="8.7109375" style="90" customWidth="1"/>
    <col min="9193" max="9193" width="10" style="90" customWidth="1"/>
    <col min="9194" max="9194" width="8.7109375" style="90" customWidth="1"/>
    <col min="9195" max="9195" width="10.7109375" style="90" customWidth="1"/>
    <col min="9196" max="9196" width="9.140625" style="90" customWidth="1"/>
    <col min="9197" max="9197" width="7.85546875" style="90" customWidth="1"/>
    <col min="9198" max="9199" width="8.7109375" style="90" customWidth="1"/>
    <col min="9200" max="9200" width="9.28515625" style="90" customWidth="1"/>
    <col min="9201" max="9445" width="9.140625" style="90"/>
    <col min="9446" max="9446" width="5.7109375" style="90" customWidth="1"/>
    <col min="9447" max="9447" width="39.28515625" style="90" customWidth="1"/>
    <col min="9448" max="9448" width="8.7109375" style="90" customWidth="1"/>
    <col min="9449" max="9449" width="10" style="90" customWidth="1"/>
    <col min="9450" max="9450" width="8.7109375" style="90" customWidth="1"/>
    <col min="9451" max="9451" width="10.7109375" style="90" customWidth="1"/>
    <col min="9452" max="9452" width="9.140625" style="90" customWidth="1"/>
    <col min="9453" max="9453" width="7.85546875" style="90" customWidth="1"/>
    <col min="9454" max="9455" width="8.7109375" style="90" customWidth="1"/>
    <col min="9456" max="9456" width="9.28515625" style="90" customWidth="1"/>
    <col min="9457" max="9701" width="9.140625" style="90"/>
    <col min="9702" max="9702" width="5.7109375" style="90" customWidth="1"/>
    <col min="9703" max="9703" width="39.28515625" style="90" customWidth="1"/>
    <col min="9704" max="9704" width="8.7109375" style="90" customWidth="1"/>
    <col min="9705" max="9705" width="10" style="90" customWidth="1"/>
    <col min="9706" max="9706" width="8.7109375" style="90" customWidth="1"/>
    <col min="9707" max="9707" width="10.7109375" style="90" customWidth="1"/>
    <col min="9708" max="9708" width="9.140625" style="90" customWidth="1"/>
    <col min="9709" max="9709" width="7.85546875" style="90" customWidth="1"/>
    <col min="9710" max="9711" width="8.7109375" style="90" customWidth="1"/>
    <col min="9712" max="9712" width="9.28515625" style="90" customWidth="1"/>
    <col min="9713" max="9957" width="9.140625" style="90"/>
    <col min="9958" max="9958" width="5.7109375" style="90" customWidth="1"/>
    <col min="9959" max="9959" width="39.28515625" style="90" customWidth="1"/>
    <col min="9960" max="9960" width="8.7109375" style="90" customWidth="1"/>
    <col min="9961" max="9961" width="10" style="90" customWidth="1"/>
    <col min="9962" max="9962" width="8.7109375" style="90" customWidth="1"/>
    <col min="9963" max="9963" width="10.7109375" style="90" customWidth="1"/>
    <col min="9964" max="9964" width="9.140625" style="90" customWidth="1"/>
    <col min="9965" max="9965" width="7.85546875" style="90" customWidth="1"/>
    <col min="9966" max="9967" width="8.7109375" style="90" customWidth="1"/>
    <col min="9968" max="9968" width="9.28515625" style="90" customWidth="1"/>
    <col min="9969" max="10213" width="9.140625" style="90"/>
    <col min="10214" max="10214" width="5.7109375" style="90" customWidth="1"/>
    <col min="10215" max="10215" width="39.28515625" style="90" customWidth="1"/>
    <col min="10216" max="10216" width="8.7109375" style="90" customWidth="1"/>
    <col min="10217" max="10217" width="10" style="90" customWidth="1"/>
    <col min="10218" max="10218" width="8.7109375" style="90" customWidth="1"/>
    <col min="10219" max="10219" width="10.7109375" style="90" customWidth="1"/>
    <col min="10220" max="10220" width="9.140625" style="90" customWidth="1"/>
    <col min="10221" max="10221" width="7.85546875" style="90" customWidth="1"/>
    <col min="10222" max="10223" width="8.7109375" style="90" customWidth="1"/>
    <col min="10224" max="10224" width="9.28515625" style="90" customWidth="1"/>
    <col min="10225" max="10469" width="9.140625" style="90"/>
    <col min="10470" max="10470" width="5.7109375" style="90" customWidth="1"/>
    <col min="10471" max="10471" width="39.28515625" style="90" customWidth="1"/>
    <col min="10472" max="10472" width="8.7109375" style="90" customWidth="1"/>
    <col min="10473" max="10473" width="10" style="90" customWidth="1"/>
    <col min="10474" max="10474" width="8.7109375" style="90" customWidth="1"/>
    <col min="10475" max="10475" width="10.7109375" style="90" customWidth="1"/>
    <col min="10476" max="10476" width="9.140625" style="90" customWidth="1"/>
    <col min="10477" max="10477" width="7.85546875" style="90" customWidth="1"/>
    <col min="10478" max="10479" width="8.7109375" style="90" customWidth="1"/>
    <col min="10480" max="10480" width="9.28515625" style="90" customWidth="1"/>
    <col min="10481" max="10725" width="9.140625" style="90"/>
    <col min="10726" max="10726" width="5.7109375" style="90" customWidth="1"/>
    <col min="10727" max="10727" width="39.28515625" style="90" customWidth="1"/>
    <col min="10728" max="10728" width="8.7109375" style="90" customWidth="1"/>
    <col min="10729" max="10729" width="10" style="90" customWidth="1"/>
    <col min="10730" max="10730" width="8.7109375" style="90" customWidth="1"/>
    <col min="10731" max="10731" width="10.7109375" style="90" customWidth="1"/>
    <col min="10732" max="10732" width="9.140625" style="90" customWidth="1"/>
    <col min="10733" max="10733" width="7.85546875" style="90" customWidth="1"/>
    <col min="10734" max="10735" width="8.7109375" style="90" customWidth="1"/>
    <col min="10736" max="10736" width="9.28515625" style="90" customWidth="1"/>
    <col min="10737" max="10981" width="9.140625" style="90"/>
    <col min="10982" max="10982" width="5.7109375" style="90" customWidth="1"/>
    <col min="10983" max="10983" width="39.28515625" style="90" customWidth="1"/>
    <col min="10984" max="10984" width="8.7109375" style="90" customWidth="1"/>
    <col min="10985" max="10985" width="10" style="90" customWidth="1"/>
    <col min="10986" max="10986" width="8.7109375" style="90" customWidth="1"/>
    <col min="10987" max="10987" width="10.7109375" style="90" customWidth="1"/>
    <col min="10988" max="10988" width="9.140625" style="90" customWidth="1"/>
    <col min="10989" max="10989" width="7.85546875" style="90" customWidth="1"/>
    <col min="10990" max="10991" width="8.7109375" style="90" customWidth="1"/>
    <col min="10992" max="10992" width="9.28515625" style="90" customWidth="1"/>
    <col min="10993" max="11237" width="9.140625" style="90"/>
    <col min="11238" max="11238" width="5.7109375" style="90" customWidth="1"/>
    <col min="11239" max="11239" width="39.28515625" style="90" customWidth="1"/>
    <col min="11240" max="11240" width="8.7109375" style="90" customWidth="1"/>
    <col min="11241" max="11241" width="10" style="90" customWidth="1"/>
    <col min="11242" max="11242" width="8.7109375" style="90" customWidth="1"/>
    <col min="11243" max="11243" width="10.7109375" style="90" customWidth="1"/>
    <col min="11244" max="11244" width="9.140625" style="90" customWidth="1"/>
    <col min="11245" max="11245" width="7.85546875" style="90" customWidth="1"/>
    <col min="11246" max="11247" width="8.7109375" style="90" customWidth="1"/>
    <col min="11248" max="11248" width="9.28515625" style="90" customWidth="1"/>
    <col min="11249" max="11493" width="9.140625" style="90"/>
    <col min="11494" max="11494" width="5.7109375" style="90" customWidth="1"/>
    <col min="11495" max="11495" width="39.28515625" style="90" customWidth="1"/>
    <col min="11496" max="11496" width="8.7109375" style="90" customWidth="1"/>
    <col min="11497" max="11497" width="10" style="90" customWidth="1"/>
    <col min="11498" max="11498" width="8.7109375" style="90" customWidth="1"/>
    <col min="11499" max="11499" width="10.7109375" style="90" customWidth="1"/>
    <col min="11500" max="11500" width="9.140625" style="90" customWidth="1"/>
    <col min="11501" max="11501" width="7.85546875" style="90" customWidth="1"/>
    <col min="11502" max="11503" width="8.7109375" style="90" customWidth="1"/>
    <col min="11504" max="11504" width="9.28515625" style="90" customWidth="1"/>
    <col min="11505" max="11749" width="9.140625" style="90"/>
    <col min="11750" max="11750" width="5.7109375" style="90" customWidth="1"/>
    <col min="11751" max="11751" width="39.28515625" style="90" customWidth="1"/>
    <col min="11752" max="11752" width="8.7109375" style="90" customWidth="1"/>
    <col min="11753" max="11753" width="10" style="90" customWidth="1"/>
    <col min="11754" max="11754" width="8.7109375" style="90" customWidth="1"/>
    <col min="11755" max="11755" width="10.7109375" style="90" customWidth="1"/>
    <col min="11756" max="11756" width="9.140625" style="90" customWidth="1"/>
    <col min="11757" max="11757" width="7.85546875" style="90" customWidth="1"/>
    <col min="11758" max="11759" width="8.7109375" style="90" customWidth="1"/>
    <col min="11760" max="11760" width="9.28515625" style="90" customWidth="1"/>
    <col min="11761" max="12005" width="9.140625" style="90"/>
    <col min="12006" max="12006" width="5.7109375" style="90" customWidth="1"/>
    <col min="12007" max="12007" width="39.28515625" style="90" customWidth="1"/>
    <col min="12008" max="12008" width="8.7109375" style="90" customWidth="1"/>
    <col min="12009" max="12009" width="10" style="90" customWidth="1"/>
    <col min="12010" max="12010" width="8.7109375" style="90" customWidth="1"/>
    <col min="12011" max="12011" width="10.7109375" style="90" customWidth="1"/>
    <col min="12012" max="12012" width="9.140625" style="90" customWidth="1"/>
    <col min="12013" max="12013" width="7.85546875" style="90" customWidth="1"/>
    <col min="12014" max="12015" width="8.7109375" style="90" customWidth="1"/>
    <col min="12016" max="12016" width="9.28515625" style="90" customWidth="1"/>
    <col min="12017" max="12261" width="9.140625" style="90"/>
    <col min="12262" max="12262" width="5.7109375" style="90" customWidth="1"/>
    <col min="12263" max="12263" width="39.28515625" style="90" customWidth="1"/>
    <col min="12264" max="12264" width="8.7109375" style="90" customWidth="1"/>
    <col min="12265" max="12265" width="10" style="90" customWidth="1"/>
    <col min="12266" max="12266" width="8.7109375" style="90" customWidth="1"/>
    <col min="12267" max="12267" width="10.7109375" style="90" customWidth="1"/>
    <col min="12268" max="12268" width="9.140625" style="90" customWidth="1"/>
    <col min="12269" max="12269" width="7.85546875" style="90" customWidth="1"/>
    <col min="12270" max="12271" width="8.7109375" style="90" customWidth="1"/>
    <col min="12272" max="12272" width="9.28515625" style="90" customWidth="1"/>
    <col min="12273" max="12517" width="9.140625" style="90"/>
    <col min="12518" max="12518" width="5.7109375" style="90" customWidth="1"/>
    <col min="12519" max="12519" width="39.28515625" style="90" customWidth="1"/>
    <col min="12520" max="12520" width="8.7109375" style="90" customWidth="1"/>
    <col min="12521" max="12521" width="10" style="90" customWidth="1"/>
    <col min="12522" max="12522" width="8.7109375" style="90" customWidth="1"/>
    <col min="12523" max="12523" width="10.7109375" style="90" customWidth="1"/>
    <col min="12524" max="12524" width="9.140625" style="90" customWidth="1"/>
    <col min="12525" max="12525" width="7.85546875" style="90" customWidth="1"/>
    <col min="12526" max="12527" width="8.7109375" style="90" customWidth="1"/>
    <col min="12528" max="12528" width="9.28515625" style="90" customWidth="1"/>
    <col min="12529" max="12773" width="9.140625" style="90"/>
    <col min="12774" max="12774" width="5.7109375" style="90" customWidth="1"/>
    <col min="12775" max="12775" width="39.28515625" style="90" customWidth="1"/>
    <col min="12776" max="12776" width="8.7109375" style="90" customWidth="1"/>
    <col min="12777" max="12777" width="10" style="90" customWidth="1"/>
    <col min="12778" max="12778" width="8.7109375" style="90" customWidth="1"/>
    <col min="12779" max="12779" width="10.7109375" style="90" customWidth="1"/>
    <col min="12780" max="12780" width="9.140625" style="90" customWidth="1"/>
    <col min="12781" max="12781" width="7.85546875" style="90" customWidth="1"/>
    <col min="12782" max="12783" width="8.7109375" style="90" customWidth="1"/>
    <col min="12784" max="12784" width="9.28515625" style="90" customWidth="1"/>
    <col min="12785" max="13029" width="9.140625" style="90"/>
    <col min="13030" max="13030" width="5.7109375" style="90" customWidth="1"/>
    <col min="13031" max="13031" width="39.28515625" style="90" customWidth="1"/>
    <col min="13032" max="13032" width="8.7109375" style="90" customWidth="1"/>
    <col min="13033" max="13033" width="10" style="90" customWidth="1"/>
    <col min="13034" max="13034" width="8.7109375" style="90" customWidth="1"/>
    <col min="13035" max="13035" width="10.7109375" style="90" customWidth="1"/>
    <col min="13036" max="13036" width="9.140625" style="90" customWidth="1"/>
    <col min="13037" max="13037" width="7.85546875" style="90" customWidth="1"/>
    <col min="13038" max="13039" width="8.7109375" style="90" customWidth="1"/>
    <col min="13040" max="13040" width="9.28515625" style="90" customWidth="1"/>
    <col min="13041" max="13285" width="9.140625" style="90"/>
    <col min="13286" max="13286" width="5.7109375" style="90" customWidth="1"/>
    <col min="13287" max="13287" width="39.28515625" style="90" customWidth="1"/>
    <col min="13288" max="13288" width="8.7109375" style="90" customWidth="1"/>
    <col min="13289" max="13289" width="10" style="90" customWidth="1"/>
    <col min="13290" max="13290" width="8.7109375" style="90" customWidth="1"/>
    <col min="13291" max="13291" width="10.7109375" style="90" customWidth="1"/>
    <col min="13292" max="13292" width="9.140625" style="90" customWidth="1"/>
    <col min="13293" max="13293" width="7.85546875" style="90" customWidth="1"/>
    <col min="13294" max="13295" width="8.7109375" style="90" customWidth="1"/>
    <col min="13296" max="13296" width="9.28515625" style="90" customWidth="1"/>
    <col min="13297" max="13541" width="9.140625" style="90"/>
    <col min="13542" max="13542" width="5.7109375" style="90" customWidth="1"/>
    <col min="13543" max="13543" width="39.28515625" style="90" customWidth="1"/>
    <col min="13544" max="13544" width="8.7109375" style="90" customWidth="1"/>
    <col min="13545" max="13545" width="10" style="90" customWidth="1"/>
    <col min="13546" max="13546" width="8.7109375" style="90" customWidth="1"/>
    <col min="13547" max="13547" width="10.7109375" style="90" customWidth="1"/>
    <col min="13548" max="13548" width="9.140625" style="90" customWidth="1"/>
    <col min="13549" max="13549" width="7.85546875" style="90" customWidth="1"/>
    <col min="13550" max="13551" width="8.7109375" style="90" customWidth="1"/>
    <col min="13552" max="13552" width="9.28515625" style="90" customWidth="1"/>
    <col min="13553" max="13797" width="9.140625" style="90"/>
    <col min="13798" max="13798" width="5.7109375" style="90" customWidth="1"/>
    <col min="13799" max="13799" width="39.28515625" style="90" customWidth="1"/>
    <col min="13800" max="13800" width="8.7109375" style="90" customWidth="1"/>
    <col min="13801" max="13801" width="10" style="90" customWidth="1"/>
    <col min="13802" max="13802" width="8.7109375" style="90" customWidth="1"/>
    <col min="13803" max="13803" width="10.7109375" style="90" customWidth="1"/>
    <col min="13804" max="13804" width="9.140625" style="90" customWidth="1"/>
    <col min="13805" max="13805" width="7.85546875" style="90" customWidth="1"/>
    <col min="13806" max="13807" width="8.7109375" style="90" customWidth="1"/>
    <col min="13808" max="13808" width="9.28515625" style="90" customWidth="1"/>
    <col min="13809" max="14053" width="9.140625" style="90"/>
    <col min="14054" max="14054" width="5.7109375" style="90" customWidth="1"/>
    <col min="14055" max="14055" width="39.28515625" style="90" customWidth="1"/>
    <col min="14056" max="14056" width="8.7109375" style="90" customWidth="1"/>
    <col min="14057" max="14057" width="10" style="90" customWidth="1"/>
    <col min="14058" max="14058" width="8.7109375" style="90" customWidth="1"/>
    <col min="14059" max="14059" width="10.7109375" style="90" customWidth="1"/>
    <col min="14060" max="14060" width="9.140625" style="90" customWidth="1"/>
    <col min="14061" max="14061" width="7.85546875" style="90" customWidth="1"/>
    <col min="14062" max="14063" width="8.7109375" style="90" customWidth="1"/>
    <col min="14064" max="14064" width="9.28515625" style="90" customWidth="1"/>
    <col min="14065" max="14309" width="9.140625" style="90"/>
    <col min="14310" max="14310" width="5.7109375" style="90" customWidth="1"/>
    <col min="14311" max="14311" width="39.28515625" style="90" customWidth="1"/>
    <col min="14312" max="14312" width="8.7109375" style="90" customWidth="1"/>
    <col min="14313" max="14313" width="10" style="90" customWidth="1"/>
    <col min="14314" max="14314" width="8.7109375" style="90" customWidth="1"/>
    <col min="14315" max="14315" width="10.7109375" style="90" customWidth="1"/>
    <col min="14316" max="14316" width="9.140625" style="90" customWidth="1"/>
    <col min="14317" max="14317" width="7.85546875" style="90" customWidth="1"/>
    <col min="14318" max="14319" width="8.7109375" style="90" customWidth="1"/>
    <col min="14320" max="14320" width="9.28515625" style="90" customWidth="1"/>
    <col min="14321" max="14565" width="9.140625" style="90"/>
    <col min="14566" max="14566" width="5.7109375" style="90" customWidth="1"/>
    <col min="14567" max="14567" width="39.28515625" style="90" customWidth="1"/>
    <col min="14568" max="14568" width="8.7109375" style="90" customWidth="1"/>
    <col min="14569" max="14569" width="10" style="90" customWidth="1"/>
    <col min="14570" max="14570" width="8.7109375" style="90" customWidth="1"/>
    <col min="14571" max="14571" width="10.7109375" style="90" customWidth="1"/>
    <col min="14572" max="14572" width="9.140625" style="90" customWidth="1"/>
    <col min="14573" max="14573" width="7.85546875" style="90" customWidth="1"/>
    <col min="14574" max="14575" width="8.7109375" style="90" customWidth="1"/>
    <col min="14576" max="14576" width="9.28515625" style="90" customWidth="1"/>
    <col min="14577" max="14821" width="9.140625" style="90"/>
    <col min="14822" max="14822" width="5.7109375" style="90" customWidth="1"/>
    <col min="14823" max="14823" width="39.28515625" style="90" customWidth="1"/>
    <col min="14824" max="14824" width="8.7109375" style="90" customWidth="1"/>
    <col min="14825" max="14825" width="10" style="90" customWidth="1"/>
    <col min="14826" max="14826" width="8.7109375" style="90" customWidth="1"/>
    <col min="14827" max="14827" width="10.7109375" style="90" customWidth="1"/>
    <col min="14828" max="14828" width="9.140625" style="90" customWidth="1"/>
    <col min="14829" max="14829" width="7.85546875" style="90" customWidth="1"/>
    <col min="14830" max="14831" width="8.7109375" style="90" customWidth="1"/>
    <col min="14832" max="14832" width="9.28515625" style="90" customWidth="1"/>
    <col min="14833" max="15077" width="9.140625" style="90"/>
    <col min="15078" max="15078" width="5.7109375" style="90" customWidth="1"/>
    <col min="15079" max="15079" width="39.28515625" style="90" customWidth="1"/>
    <col min="15080" max="15080" width="8.7109375" style="90" customWidth="1"/>
    <col min="15081" max="15081" width="10" style="90" customWidth="1"/>
    <col min="15082" max="15082" width="8.7109375" style="90" customWidth="1"/>
    <col min="15083" max="15083" width="10.7109375" style="90" customWidth="1"/>
    <col min="15084" max="15084" width="9.140625" style="90" customWidth="1"/>
    <col min="15085" max="15085" width="7.85546875" style="90" customWidth="1"/>
    <col min="15086" max="15087" width="8.7109375" style="90" customWidth="1"/>
    <col min="15088" max="15088" width="9.28515625" style="90" customWidth="1"/>
    <col min="15089" max="15333" width="9.140625" style="90"/>
    <col min="15334" max="15334" width="5.7109375" style="90" customWidth="1"/>
    <col min="15335" max="15335" width="39.28515625" style="90" customWidth="1"/>
    <col min="15336" max="15336" width="8.7109375" style="90" customWidth="1"/>
    <col min="15337" max="15337" width="10" style="90" customWidth="1"/>
    <col min="15338" max="15338" width="8.7109375" style="90" customWidth="1"/>
    <col min="15339" max="15339" width="10.7109375" style="90" customWidth="1"/>
    <col min="15340" max="15340" width="9.140625" style="90" customWidth="1"/>
    <col min="15341" max="15341" width="7.85546875" style="90" customWidth="1"/>
    <col min="15342" max="15343" width="8.7109375" style="90" customWidth="1"/>
    <col min="15344" max="15344" width="9.28515625" style="90" customWidth="1"/>
    <col min="15345" max="15589" width="9.140625" style="90"/>
    <col min="15590" max="15590" width="5.7109375" style="90" customWidth="1"/>
    <col min="15591" max="15591" width="39.28515625" style="90" customWidth="1"/>
    <col min="15592" max="15592" width="8.7109375" style="90" customWidth="1"/>
    <col min="15593" max="15593" width="10" style="90" customWidth="1"/>
    <col min="15594" max="15594" width="8.7109375" style="90" customWidth="1"/>
    <col min="15595" max="15595" width="10.7109375" style="90" customWidth="1"/>
    <col min="15596" max="15596" width="9.140625" style="90" customWidth="1"/>
    <col min="15597" max="15597" width="7.85546875" style="90" customWidth="1"/>
    <col min="15598" max="15599" width="8.7109375" style="90" customWidth="1"/>
    <col min="15600" max="15600" width="9.28515625" style="90" customWidth="1"/>
    <col min="15601" max="15845" width="9.140625" style="90"/>
    <col min="15846" max="15846" width="5.7109375" style="90" customWidth="1"/>
    <col min="15847" max="15847" width="39.28515625" style="90" customWidth="1"/>
    <col min="15848" max="15848" width="8.7109375" style="90" customWidth="1"/>
    <col min="15849" max="15849" width="10" style="90" customWidth="1"/>
    <col min="15850" max="15850" width="8.7109375" style="90" customWidth="1"/>
    <col min="15851" max="15851" width="10.7109375" style="90" customWidth="1"/>
    <col min="15852" max="15852" width="9.140625" style="90" customWidth="1"/>
    <col min="15853" max="15853" width="7.85546875" style="90" customWidth="1"/>
    <col min="15854" max="15855" width="8.7109375" style="90" customWidth="1"/>
    <col min="15856" max="15856" width="9.28515625" style="90" customWidth="1"/>
    <col min="15857" max="16101" width="9.140625" style="90"/>
    <col min="16102" max="16102" width="5.7109375" style="90" customWidth="1"/>
    <col min="16103" max="16103" width="39.28515625" style="90" customWidth="1"/>
    <col min="16104" max="16104" width="8.7109375" style="90" customWidth="1"/>
    <col min="16105" max="16105" width="10" style="90" customWidth="1"/>
    <col min="16106" max="16106" width="8.7109375" style="90" customWidth="1"/>
    <col min="16107" max="16107" width="10.7109375" style="90" customWidth="1"/>
    <col min="16108" max="16108" width="9.140625" style="90" customWidth="1"/>
    <col min="16109" max="16109" width="7.85546875" style="90" customWidth="1"/>
    <col min="16110" max="16111" width="8.7109375" style="90" customWidth="1"/>
    <col min="16112" max="16112" width="9.28515625" style="90" customWidth="1"/>
    <col min="16113" max="16384" width="9.140625" style="90"/>
  </cols>
  <sheetData>
    <row r="1" spans="1:11" ht="10.5" customHeight="1" x14ac:dyDescent="0.25">
      <c r="H1" s="146" t="s">
        <v>148</v>
      </c>
      <c r="I1" s="146"/>
      <c r="J1" s="146"/>
      <c r="K1" s="146"/>
    </row>
    <row r="2" spans="1:11" ht="14.25" customHeight="1" x14ac:dyDescent="0.25">
      <c r="A2" s="145" t="s">
        <v>149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96.75" customHeight="1" x14ac:dyDescent="0.25">
      <c r="A3" s="141" t="s">
        <v>150</v>
      </c>
      <c r="B3" s="143" t="s">
        <v>151</v>
      </c>
      <c r="C3" s="91" t="s">
        <v>152</v>
      </c>
      <c r="D3" s="92" t="s">
        <v>153</v>
      </c>
      <c r="E3" s="92" t="s">
        <v>154</v>
      </c>
      <c r="F3" s="92" t="s">
        <v>155</v>
      </c>
      <c r="G3" s="93" t="s">
        <v>156</v>
      </c>
      <c r="H3" s="92" t="s">
        <v>157</v>
      </c>
      <c r="I3" s="92" t="s">
        <v>158</v>
      </c>
      <c r="J3" s="92" t="s">
        <v>159</v>
      </c>
      <c r="K3" s="92" t="s">
        <v>160</v>
      </c>
    </row>
    <row r="4" spans="1:11" ht="13.5" customHeight="1" x14ac:dyDescent="0.25">
      <c r="A4" s="142"/>
      <c r="B4" s="144"/>
      <c r="C4" s="183" t="s">
        <v>77</v>
      </c>
      <c r="D4" s="184"/>
      <c r="E4" s="184"/>
      <c r="F4" s="184"/>
      <c r="G4" s="184"/>
      <c r="H4" s="185"/>
      <c r="I4" s="186" t="s">
        <v>161</v>
      </c>
      <c r="J4" s="187" t="s">
        <v>77</v>
      </c>
      <c r="K4" s="186" t="s">
        <v>161</v>
      </c>
    </row>
    <row r="5" spans="1:11" ht="12.75" customHeight="1" x14ac:dyDescent="0.25">
      <c r="A5" s="94">
        <v>1</v>
      </c>
      <c r="B5" s="96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91">
        <v>8</v>
      </c>
      <c r="I5" s="94">
        <v>9</v>
      </c>
      <c r="J5" s="95">
        <v>10</v>
      </c>
      <c r="K5" s="95">
        <v>11</v>
      </c>
    </row>
    <row r="6" spans="1:11" ht="29.25" customHeight="1" x14ac:dyDescent="0.25">
      <c r="A6" s="94">
        <v>2</v>
      </c>
      <c r="B6" s="97" t="s">
        <v>162</v>
      </c>
      <c r="C6" s="98">
        <f t="shared" ref="C6:H6" si="0">SUM(C7:C16)</f>
        <v>17760</v>
      </c>
      <c r="D6" s="98">
        <f t="shared" si="0"/>
        <v>0</v>
      </c>
      <c r="E6" s="98">
        <f t="shared" si="0"/>
        <v>17760</v>
      </c>
      <c r="F6" s="98">
        <f t="shared" si="0"/>
        <v>18145.300000000007</v>
      </c>
      <c r="G6" s="98">
        <f t="shared" si="0"/>
        <v>18113</v>
      </c>
      <c r="H6" s="98">
        <f t="shared" si="0"/>
        <v>353</v>
      </c>
      <c r="I6" s="99">
        <f>SUM(G6/C6*100)</f>
        <v>101.98761261261262</v>
      </c>
      <c r="J6" s="99">
        <f>G6-F6</f>
        <v>-32.300000000006548</v>
      </c>
      <c r="K6" s="99">
        <f>SUM(G6/F6*100)</f>
        <v>99.821992471879739</v>
      </c>
    </row>
    <row r="7" spans="1:11" ht="29.25" customHeight="1" x14ac:dyDescent="0.25">
      <c r="A7" s="94">
        <v>3</v>
      </c>
      <c r="B7" s="100" t="s">
        <v>163</v>
      </c>
      <c r="C7" s="101">
        <v>16840</v>
      </c>
      <c r="D7" s="101">
        <f>SUM(E7-C7)</f>
        <v>0</v>
      </c>
      <c r="E7" s="101">
        <v>16840</v>
      </c>
      <c r="F7" s="100">
        <v>17044.900000000001</v>
      </c>
      <c r="G7" s="102">
        <v>17153</v>
      </c>
      <c r="H7" s="101">
        <f>SUM(G7-C7)</f>
        <v>313</v>
      </c>
      <c r="I7" s="103">
        <f>SUM(G7/C7*100)</f>
        <v>101.85866983372922</v>
      </c>
      <c r="J7" s="103">
        <f t="shared" ref="J7:J91" si="1">G7-F7</f>
        <v>108.09999999999854</v>
      </c>
      <c r="K7" s="103">
        <f t="shared" ref="K7:K89" si="2">SUM(G7/F7*100)</f>
        <v>100.63420729954413</v>
      </c>
    </row>
    <row r="8" spans="1:11" ht="13.5" customHeight="1" x14ac:dyDescent="0.25">
      <c r="A8" s="94">
        <v>4</v>
      </c>
      <c r="B8" s="100" t="s">
        <v>164</v>
      </c>
      <c r="C8" s="101">
        <v>280</v>
      </c>
      <c r="D8" s="101">
        <f t="shared" ref="D8:D77" si="3">SUM(E8-C8)</f>
        <v>0</v>
      </c>
      <c r="E8" s="100">
        <v>280</v>
      </c>
      <c r="F8" s="100">
        <v>390.8</v>
      </c>
      <c r="G8" s="102">
        <v>300</v>
      </c>
      <c r="H8" s="101">
        <f t="shared" ref="H8:H75" si="4">SUM(G8-C8)</f>
        <v>20</v>
      </c>
      <c r="I8" s="103">
        <f>SUM(G8/C8*100)</f>
        <v>107.14285714285714</v>
      </c>
      <c r="J8" s="103">
        <f t="shared" si="1"/>
        <v>-90.800000000000011</v>
      </c>
      <c r="K8" s="103">
        <f t="shared" si="2"/>
        <v>76.765609007164798</v>
      </c>
    </row>
    <row r="9" spans="1:11" ht="12" customHeight="1" x14ac:dyDescent="0.25">
      <c r="A9" s="94">
        <v>5</v>
      </c>
      <c r="B9" s="100" t="s">
        <v>165</v>
      </c>
      <c r="C9" s="101">
        <v>390</v>
      </c>
      <c r="D9" s="101">
        <f t="shared" si="3"/>
        <v>0</v>
      </c>
      <c r="E9" s="101">
        <v>390</v>
      </c>
      <c r="F9" s="100">
        <v>403.7</v>
      </c>
      <c r="G9" s="102">
        <v>400</v>
      </c>
      <c r="H9" s="101">
        <f t="shared" si="4"/>
        <v>10</v>
      </c>
      <c r="I9" s="103">
        <f t="shared" ref="I9:I26" si="5">SUM(G9/C9*100)</f>
        <v>102.56410256410255</v>
      </c>
      <c r="J9" s="103">
        <f t="shared" si="1"/>
        <v>-3.6999999999999886</v>
      </c>
      <c r="K9" s="103">
        <f t="shared" si="2"/>
        <v>99.083477830071843</v>
      </c>
    </row>
    <row r="10" spans="1:11" ht="15" customHeight="1" x14ac:dyDescent="0.25">
      <c r="A10" s="94">
        <v>6</v>
      </c>
      <c r="B10" s="100" t="s">
        <v>166</v>
      </c>
      <c r="C10" s="101">
        <v>8</v>
      </c>
      <c r="D10" s="101">
        <f t="shared" si="3"/>
        <v>0</v>
      </c>
      <c r="E10" s="101">
        <v>8</v>
      </c>
      <c r="F10" s="100">
        <v>6.9</v>
      </c>
      <c r="G10" s="102">
        <v>8</v>
      </c>
      <c r="H10" s="101">
        <f t="shared" si="4"/>
        <v>0</v>
      </c>
      <c r="I10" s="103">
        <f t="shared" si="5"/>
        <v>100</v>
      </c>
      <c r="J10" s="103">
        <f t="shared" si="1"/>
        <v>1.0999999999999996</v>
      </c>
      <c r="K10" s="103">
        <f t="shared" si="2"/>
        <v>115.94202898550725</v>
      </c>
    </row>
    <row r="11" spans="1:11" ht="12" customHeight="1" x14ac:dyDescent="0.25">
      <c r="A11" s="94">
        <v>7</v>
      </c>
      <c r="B11" s="100" t="s">
        <v>167</v>
      </c>
      <c r="C11" s="101">
        <v>160</v>
      </c>
      <c r="D11" s="101">
        <f t="shared" si="3"/>
        <v>0</v>
      </c>
      <c r="E11" s="101">
        <v>160</v>
      </c>
      <c r="F11" s="100">
        <v>161.5</v>
      </c>
      <c r="G11" s="102">
        <v>160</v>
      </c>
      <c r="H11" s="101">
        <f t="shared" si="4"/>
        <v>0</v>
      </c>
      <c r="I11" s="103">
        <f t="shared" si="5"/>
        <v>100</v>
      </c>
      <c r="J11" s="103">
        <f t="shared" si="1"/>
        <v>-1.5</v>
      </c>
      <c r="K11" s="103">
        <f t="shared" si="2"/>
        <v>99.071207430340564</v>
      </c>
    </row>
    <row r="12" spans="1:11" ht="12" customHeight="1" x14ac:dyDescent="0.25">
      <c r="A12" s="94">
        <v>8</v>
      </c>
      <c r="B12" s="100" t="s">
        <v>168</v>
      </c>
      <c r="C12" s="101">
        <v>32</v>
      </c>
      <c r="D12" s="101">
        <f t="shared" si="3"/>
        <v>0</v>
      </c>
      <c r="E12" s="101">
        <v>32</v>
      </c>
      <c r="F12" s="100">
        <v>33.9</v>
      </c>
      <c r="G12" s="102">
        <v>40</v>
      </c>
      <c r="H12" s="101">
        <f t="shared" si="4"/>
        <v>8</v>
      </c>
      <c r="I12" s="103">
        <f t="shared" si="5"/>
        <v>125</v>
      </c>
      <c r="J12" s="103">
        <f t="shared" si="1"/>
        <v>6.1000000000000014</v>
      </c>
      <c r="K12" s="103">
        <f t="shared" si="2"/>
        <v>117.99410029498524</v>
      </c>
    </row>
    <row r="13" spans="1:11" ht="27.75" customHeight="1" x14ac:dyDescent="0.25">
      <c r="A13" s="94">
        <v>9</v>
      </c>
      <c r="B13" s="100" t="s">
        <v>169</v>
      </c>
      <c r="C13" s="101">
        <v>20</v>
      </c>
      <c r="D13" s="101">
        <f t="shared" si="3"/>
        <v>0</v>
      </c>
      <c r="E13" s="101">
        <v>20</v>
      </c>
      <c r="F13" s="100">
        <v>37.5</v>
      </c>
      <c r="G13" s="102">
        <v>20</v>
      </c>
      <c r="H13" s="101">
        <f t="shared" si="4"/>
        <v>0</v>
      </c>
      <c r="I13" s="103">
        <f t="shared" si="5"/>
        <v>100</v>
      </c>
      <c r="J13" s="103">
        <f t="shared" si="1"/>
        <v>-17.5</v>
      </c>
      <c r="K13" s="103">
        <f t="shared" si="2"/>
        <v>53.333333333333336</v>
      </c>
    </row>
    <row r="14" spans="1:11" ht="12" customHeight="1" x14ac:dyDescent="0.25">
      <c r="A14" s="94">
        <v>10</v>
      </c>
      <c r="B14" s="100" t="s">
        <v>170</v>
      </c>
      <c r="C14" s="101">
        <v>0</v>
      </c>
      <c r="D14" s="101">
        <f t="shared" si="3"/>
        <v>0</v>
      </c>
      <c r="E14" s="101">
        <v>0</v>
      </c>
      <c r="F14" s="100">
        <v>0.4</v>
      </c>
      <c r="G14" s="102"/>
      <c r="H14" s="101">
        <f t="shared" si="4"/>
        <v>0</v>
      </c>
      <c r="I14" s="103"/>
      <c r="J14" s="103">
        <f t="shared" si="1"/>
        <v>-0.4</v>
      </c>
      <c r="K14" s="103">
        <f t="shared" si="2"/>
        <v>0</v>
      </c>
    </row>
    <row r="15" spans="1:11" ht="12" customHeight="1" x14ac:dyDescent="0.25">
      <c r="A15" s="94">
        <v>11</v>
      </c>
      <c r="B15" s="100" t="s">
        <v>171</v>
      </c>
      <c r="C15" s="101">
        <v>0</v>
      </c>
      <c r="D15" s="101">
        <f>SUM(E15-C15)</f>
        <v>0</v>
      </c>
      <c r="E15" s="101">
        <v>0</v>
      </c>
      <c r="F15" s="100">
        <v>2.7</v>
      </c>
      <c r="G15" s="102">
        <v>2</v>
      </c>
      <c r="H15" s="101">
        <f>SUM(G15-C15)</f>
        <v>2</v>
      </c>
      <c r="I15" s="103"/>
      <c r="J15" s="103">
        <f t="shared" si="1"/>
        <v>-0.70000000000000018</v>
      </c>
      <c r="K15" s="103">
        <f t="shared" si="2"/>
        <v>74.074074074074076</v>
      </c>
    </row>
    <row r="16" spans="1:11" ht="15" customHeight="1" x14ac:dyDescent="0.25">
      <c r="A16" s="94">
        <v>12</v>
      </c>
      <c r="B16" s="100" t="s">
        <v>172</v>
      </c>
      <c r="C16" s="101">
        <v>30</v>
      </c>
      <c r="D16" s="101">
        <f>SUM(E16-C16)</f>
        <v>0</v>
      </c>
      <c r="E16" s="101">
        <v>30</v>
      </c>
      <c r="F16" s="100">
        <v>63</v>
      </c>
      <c r="G16" s="102">
        <v>30</v>
      </c>
      <c r="H16" s="101">
        <f>SUM(G16-C16)</f>
        <v>0</v>
      </c>
      <c r="I16" s="103">
        <f>SUM(G16/C16*100)</f>
        <v>100</v>
      </c>
      <c r="J16" s="103">
        <f t="shared" si="1"/>
        <v>-33</v>
      </c>
      <c r="K16" s="103">
        <f t="shared" si="2"/>
        <v>47.619047619047613</v>
      </c>
    </row>
    <row r="17" spans="1:11" x14ac:dyDescent="0.25">
      <c r="A17" s="94">
        <v>13</v>
      </c>
      <c r="B17" s="104" t="s">
        <v>173</v>
      </c>
      <c r="C17" s="105">
        <f>SUM(C18:C25)</f>
        <v>1954.5</v>
      </c>
      <c r="D17" s="105">
        <f>SUM(D18:D25)</f>
        <v>199.9</v>
      </c>
      <c r="E17" s="105">
        <f>SUM(E18:E25)</f>
        <v>2154.3999999999996</v>
      </c>
      <c r="F17" s="105">
        <f>SUM(F18:F25)</f>
        <v>2262</v>
      </c>
      <c r="G17" s="105">
        <f>SUM(G18:G25)</f>
        <v>2466.5</v>
      </c>
      <c r="H17" s="105">
        <f t="shared" si="4"/>
        <v>512</v>
      </c>
      <c r="I17" s="99">
        <f>SUM(G17/C17*100)</f>
        <v>126.19595804553595</v>
      </c>
      <c r="J17" s="99">
        <f t="shared" si="1"/>
        <v>204.5</v>
      </c>
      <c r="K17" s="99">
        <f t="shared" si="2"/>
        <v>109.04067197170646</v>
      </c>
    </row>
    <row r="18" spans="1:11" ht="15" customHeight="1" x14ac:dyDescent="0.25">
      <c r="A18" s="94">
        <v>14</v>
      </c>
      <c r="B18" s="100" t="s">
        <v>174</v>
      </c>
      <c r="C18" s="101">
        <v>40</v>
      </c>
      <c r="D18" s="101">
        <f>SUM(E18-C18)</f>
        <v>0</v>
      </c>
      <c r="E18" s="101">
        <v>40</v>
      </c>
      <c r="F18" s="100">
        <v>73.599999999999994</v>
      </c>
      <c r="G18" s="102">
        <v>72</v>
      </c>
      <c r="H18" s="101">
        <f>SUM(G18-C18)</f>
        <v>32</v>
      </c>
      <c r="I18" s="103">
        <f>SUM(G18/C18*100)</f>
        <v>180</v>
      </c>
      <c r="J18" s="103">
        <f t="shared" si="1"/>
        <v>-1.5999999999999943</v>
      </c>
      <c r="K18" s="103">
        <f t="shared" si="2"/>
        <v>97.826086956521749</v>
      </c>
    </row>
    <row r="19" spans="1:11" x14ac:dyDescent="0.25">
      <c r="A19" s="94">
        <v>15</v>
      </c>
      <c r="B19" s="100" t="s">
        <v>175</v>
      </c>
      <c r="C19" s="101">
        <v>15</v>
      </c>
      <c r="D19" s="101">
        <f t="shared" ref="D19:D25" si="6">SUM(E19-C19)</f>
        <v>0</v>
      </c>
      <c r="E19" s="101">
        <v>15</v>
      </c>
      <c r="F19" s="100">
        <v>25.2</v>
      </c>
      <c r="G19" s="102">
        <v>20.3</v>
      </c>
      <c r="H19" s="101">
        <f t="shared" si="4"/>
        <v>5.3000000000000007</v>
      </c>
      <c r="I19" s="103">
        <f t="shared" si="5"/>
        <v>135.33333333333331</v>
      </c>
      <c r="J19" s="103">
        <f t="shared" si="1"/>
        <v>-4.8999999999999986</v>
      </c>
      <c r="K19" s="103">
        <f t="shared" si="2"/>
        <v>80.555555555555557</v>
      </c>
    </row>
    <row r="20" spans="1:11" x14ac:dyDescent="0.25">
      <c r="A20" s="94">
        <v>16</v>
      </c>
      <c r="B20" s="100" t="s">
        <v>176</v>
      </c>
      <c r="C20" s="101">
        <v>918</v>
      </c>
      <c r="D20" s="101">
        <f t="shared" si="6"/>
        <v>180</v>
      </c>
      <c r="E20" s="101">
        <v>1098</v>
      </c>
      <c r="F20" s="100">
        <v>1169.5999999999999</v>
      </c>
      <c r="G20" s="102">
        <v>1295.7</v>
      </c>
      <c r="H20" s="101">
        <f t="shared" si="4"/>
        <v>377.70000000000005</v>
      </c>
      <c r="I20" s="103">
        <f t="shared" si="5"/>
        <v>141.14379084967322</v>
      </c>
      <c r="J20" s="103">
        <f t="shared" si="1"/>
        <v>126.10000000000014</v>
      </c>
      <c r="K20" s="103">
        <f t="shared" si="2"/>
        <v>110.78146374829004</v>
      </c>
    </row>
    <row r="21" spans="1:11" ht="25.5" customHeight="1" x14ac:dyDescent="0.25">
      <c r="A21" s="94">
        <v>17</v>
      </c>
      <c r="B21" s="100" t="s">
        <v>177</v>
      </c>
      <c r="C21" s="101">
        <v>183.2</v>
      </c>
      <c r="D21" s="101">
        <f t="shared" si="6"/>
        <v>0.10000000000002274</v>
      </c>
      <c r="E21" s="101">
        <v>183.3</v>
      </c>
      <c r="F21" s="100">
        <v>165.7</v>
      </c>
      <c r="G21" s="102">
        <v>194.5</v>
      </c>
      <c r="H21" s="101">
        <f t="shared" si="4"/>
        <v>11.300000000000011</v>
      </c>
      <c r="I21" s="103">
        <f t="shared" si="5"/>
        <v>106.16812227074237</v>
      </c>
      <c r="J21" s="103">
        <f t="shared" si="1"/>
        <v>28.800000000000011</v>
      </c>
      <c r="K21" s="103">
        <f t="shared" si="2"/>
        <v>117.38080869040435</v>
      </c>
    </row>
    <row r="22" spans="1:11" ht="14.25" customHeight="1" x14ac:dyDescent="0.25">
      <c r="A22" s="94">
        <v>18</v>
      </c>
      <c r="B22" s="101" t="s">
        <v>178</v>
      </c>
      <c r="C22" s="101">
        <v>162.9</v>
      </c>
      <c r="D22" s="101">
        <f t="shared" si="6"/>
        <v>9.4000000000000057</v>
      </c>
      <c r="E22" s="101">
        <v>172.3</v>
      </c>
      <c r="F22" s="100">
        <v>176.6</v>
      </c>
      <c r="G22" s="102">
        <v>176.2</v>
      </c>
      <c r="H22" s="101">
        <f t="shared" si="4"/>
        <v>13.299999999999983</v>
      </c>
      <c r="I22" s="103">
        <f t="shared" si="5"/>
        <v>108.16451810926948</v>
      </c>
      <c r="J22" s="103">
        <f t="shared" si="1"/>
        <v>-0.40000000000000568</v>
      </c>
      <c r="K22" s="103">
        <f t="shared" si="2"/>
        <v>99.773499433748583</v>
      </c>
    </row>
    <row r="23" spans="1:11" ht="14.25" customHeight="1" x14ac:dyDescent="0.25">
      <c r="A23" s="94">
        <v>19</v>
      </c>
      <c r="B23" s="100" t="s">
        <v>179</v>
      </c>
      <c r="C23" s="101">
        <v>559.4</v>
      </c>
      <c r="D23" s="101">
        <f t="shared" si="6"/>
        <v>10.399999999999977</v>
      </c>
      <c r="E23" s="101">
        <v>569.79999999999995</v>
      </c>
      <c r="F23" s="100">
        <v>548.79999999999995</v>
      </c>
      <c r="G23" s="102">
        <v>617.79999999999995</v>
      </c>
      <c r="H23" s="101">
        <f t="shared" si="4"/>
        <v>58.399999999999977</v>
      </c>
      <c r="I23" s="103">
        <f t="shared" si="5"/>
        <v>110.43975688237397</v>
      </c>
      <c r="J23" s="103">
        <f t="shared" si="1"/>
        <v>69</v>
      </c>
      <c r="K23" s="103">
        <f t="shared" si="2"/>
        <v>112.5728862973761</v>
      </c>
    </row>
    <row r="24" spans="1:11" x14ac:dyDescent="0.25">
      <c r="A24" s="94">
        <v>20</v>
      </c>
      <c r="B24" s="100" t="s">
        <v>180</v>
      </c>
      <c r="C24" s="101">
        <v>38</v>
      </c>
      <c r="D24" s="101">
        <f t="shared" si="6"/>
        <v>0</v>
      </c>
      <c r="E24" s="101">
        <v>38</v>
      </c>
      <c r="F24" s="100">
        <v>41.2</v>
      </c>
      <c r="G24" s="102">
        <v>40</v>
      </c>
      <c r="H24" s="101">
        <f t="shared" si="4"/>
        <v>2</v>
      </c>
      <c r="I24" s="103">
        <f t="shared" si="5"/>
        <v>105.26315789473684</v>
      </c>
      <c r="J24" s="103">
        <f t="shared" si="1"/>
        <v>-1.2000000000000028</v>
      </c>
      <c r="K24" s="103">
        <f t="shared" si="2"/>
        <v>97.087378640776691</v>
      </c>
    </row>
    <row r="25" spans="1:11" x14ac:dyDescent="0.25">
      <c r="A25" s="94">
        <v>21</v>
      </c>
      <c r="B25" s="100" t="s">
        <v>181</v>
      </c>
      <c r="C25" s="101">
        <v>38</v>
      </c>
      <c r="D25" s="101">
        <f t="shared" si="6"/>
        <v>0</v>
      </c>
      <c r="E25" s="101">
        <v>38</v>
      </c>
      <c r="F25" s="100">
        <v>61.3</v>
      </c>
      <c r="G25" s="102">
        <v>50</v>
      </c>
      <c r="H25" s="101">
        <f t="shared" si="4"/>
        <v>12</v>
      </c>
      <c r="I25" s="103">
        <f t="shared" si="5"/>
        <v>131.57894736842107</v>
      </c>
      <c r="J25" s="103">
        <f t="shared" si="1"/>
        <v>-11.299999999999997</v>
      </c>
      <c r="K25" s="103">
        <f t="shared" si="2"/>
        <v>81.566068515497562</v>
      </c>
    </row>
    <row r="26" spans="1:11" ht="17.25" customHeight="1" x14ac:dyDescent="0.25">
      <c r="A26" s="94">
        <v>22</v>
      </c>
      <c r="B26" s="97" t="s">
        <v>182</v>
      </c>
      <c r="C26" s="98">
        <f>SUM(C27:C43,C44:C88)</f>
        <v>15113.000000000002</v>
      </c>
      <c r="D26" s="98">
        <f>SUM(D27:D43,D44:D88)</f>
        <v>3273.7999999999993</v>
      </c>
      <c r="E26" s="98">
        <f>SUM(E27:E43,E44:E88)</f>
        <v>18389.100000000002</v>
      </c>
      <c r="F26" s="98">
        <f>SUM(F27:F43,F44:F88)</f>
        <v>17556.899999999998</v>
      </c>
      <c r="G26" s="98">
        <f>SUM(G27:G43,G44:G88)</f>
        <v>17255.599999999999</v>
      </c>
      <c r="H26" s="98">
        <f>SUM(G26-C26)</f>
        <v>2142.5999999999967</v>
      </c>
      <c r="I26" s="99">
        <f t="shared" si="5"/>
        <v>114.17719843843047</v>
      </c>
      <c r="J26" s="99">
        <f t="shared" si="1"/>
        <v>-301.29999999999927</v>
      </c>
      <c r="K26" s="99">
        <f t="shared" si="2"/>
        <v>98.283865602697517</v>
      </c>
    </row>
    <row r="27" spans="1:11" ht="43.15" customHeight="1" outlineLevel="1" x14ac:dyDescent="0.25">
      <c r="A27" s="106" t="s">
        <v>183</v>
      </c>
      <c r="B27" s="107" t="s">
        <v>184</v>
      </c>
      <c r="C27" s="101">
        <v>161</v>
      </c>
      <c r="D27" s="101">
        <f t="shared" si="3"/>
        <v>0</v>
      </c>
      <c r="E27" s="101">
        <v>161</v>
      </c>
      <c r="F27" s="101">
        <v>156.1</v>
      </c>
      <c r="G27" s="102">
        <v>161</v>
      </c>
      <c r="H27" s="101">
        <f t="shared" si="4"/>
        <v>0</v>
      </c>
      <c r="I27" s="103">
        <f>SUM(G27/C27*100)</f>
        <v>100</v>
      </c>
      <c r="J27" s="103">
        <f t="shared" si="1"/>
        <v>4.9000000000000057</v>
      </c>
      <c r="K27" s="103">
        <f t="shared" si="2"/>
        <v>103.13901345291481</v>
      </c>
    </row>
    <row r="28" spans="1:11" ht="27" customHeight="1" outlineLevel="1" x14ac:dyDescent="0.25">
      <c r="A28" s="106" t="s">
        <v>185</v>
      </c>
      <c r="B28" s="100" t="s">
        <v>186</v>
      </c>
      <c r="C28" s="101">
        <v>178</v>
      </c>
      <c r="D28" s="101">
        <f t="shared" si="3"/>
        <v>-22</v>
      </c>
      <c r="E28" s="101">
        <v>156</v>
      </c>
      <c r="F28" s="101">
        <v>144.19999999999999</v>
      </c>
      <c r="G28" s="102">
        <v>177.8</v>
      </c>
      <c r="H28" s="101">
        <f t="shared" si="4"/>
        <v>-0.19999999999998863</v>
      </c>
      <c r="I28" s="103">
        <f t="shared" ref="I28:I82" si="7">SUM(G28/C28*100)</f>
        <v>99.887640449438209</v>
      </c>
      <c r="J28" s="103">
        <f t="shared" si="1"/>
        <v>33.600000000000023</v>
      </c>
      <c r="K28" s="103">
        <f t="shared" si="2"/>
        <v>123.30097087378643</v>
      </c>
    </row>
    <row r="29" spans="1:11" outlineLevel="1" x14ac:dyDescent="0.25">
      <c r="A29" s="106" t="s">
        <v>187</v>
      </c>
      <c r="B29" s="100" t="s">
        <v>188</v>
      </c>
      <c r="C29" s="101">
        <v>468.2</v>
      </c>
      <c r="D29" s="101">
        <f t="shared" si="3"/>
        <v>86.199999999999989</v>
      </c>
      <c r="E29" s="101">
        <v>554.4</v>
      </c>
      <c r="F29" s="101">
        <v>545.5</v>
      </c>
      <c r="G29" s="102">
        <v>577.9</v>
      </c>
      <c r="H29" s="101">
        <f t="shared" si="4"/>
        <v>109.69999999999999</v>
      </c>
      <c r="I29" s="103">
        <f t="shared" si="7"/>
        <v>123.43015805211448</v>
      </c>
      <c r="J29" s="103">
        <f t="shared" si="1"/>
        <v>32.399999999999977</v>
      </c>
      <c r="K29" s="103">
        <f t="shared" si="2"/>
        <v>105.93950504124656</v>
      </c>
    </row>
    <row r="30" spans="1:11" outlineLevel="1" x14ac:dyDescent="0.25">
      <c r="A30" s="106" t="s">
        <v>189</v>
      </c>
      <c r="B30" s="100" t="s">
        <v>190</v>
      </c>
      <c r="C30" s="101">
        <v>314.8</v>
      </c>
      <c r="D30" s="101">
        <f t="shared" si="3"/>
        <v>-114.70000000000002</v>
      </c>
      <c r="E30" s="101">
        <v>200.1</v>
      </c>
      <c r="F30" s="101">
        <v>193.6</v>
      </c>
      <c r="G30" s="102">
        <v>275.7</v>
      </c>
      <c r="H30" s="101">
        <f t="shared" si="4"/>
        <v>-39.100000000000023</v>
      </c>
      <c r="I30" s="103">
        <f t="shared" si="7"/>
        <v>87.57941550190597</v>
      </c>
      <c r="J30" s="103">
        <f t="shared" si="1"/>
        <v>82.1</v>
      </c>
      <c r="K30" s="103">
        <f t="shared" si="2"/>
        <v>142.40702479338842</v>
      </c>
    </row>
    <row r="31" spans="1:11" ht="30" customHeight="1" outlineLevel="1" x14ac:dyDescent="0.25">
      <c r="A31" s="106" t="s">
        <v>191</v>
      </c>
      <c r="B31" s="100" t="s">
        <v>192</v>
      </c>
      <c r="C31" s="101">
        <v>71.599999999999994</v>
      </c>
      <c r="D31" s="101">
        <f t="shared" si="3"/>
        <v>0</v>
      </c>
      <c r="E31" s="101">
        <v>71.599999999999994</v>
      </c>
      <c r="F31" s="101">
        <v>71.599999999999994</v>
      </c>
      <c r="G31" s="102">
        <v>59.2</v>
      </c>
      <c r="H31" s="101">
        <f t="shared" si="4"/>
        <v>-12.399999999999991</v>
      </c>
      <c r="I31" s="103">
        <f t="shared" si="7"/>
        <v>82.681564245810065</v>
      </c>
      <c r="J31" s="103">
        <f t="shared" si="1"/>
        <v>-12.399999999999991</v>
      </c>
      <c r="K31" s="103">
        <f t="shared" si="2"/>
        <v>82.681564245810065</v>
      </c>
    </row>
    <row r="32" spans="1:11" ht="13.5" customHeight="1" outlineLevel="1" x14ac:dyDescent="0.25">
      <c r="A32" s="106" t="s">
        <v>193</v>
      </c>
      <c r="B32" s="100" t="s">
        <v>194</v>
      </c>
      <c r="C32" s="101">
        <v>509</v>
      </c>
      <c r="D32" s="101">
        <f t="shared" si="3"/>
        <v>0</v>
      </c>
      <c r="E32" s="101">
        <v>509</v>
      </c>
      <c r="F32" s="101">
        <v>509</v>
      </c>
      <c r="G32" s="102">
        <v>529.70000000000005</v>
      </c>
      <c r="H32" s="101">
        <f t="shared" si="4"/>
        <v>20.700000000000045</v>
      </c>
      <c r="I32" s="103">
        <f t="shared" si="7"/>
        <v>104.06679764243616</v>
      </c>
      <c r="J32" s="103">
        <f t="shared" si="1"/>
        <v>20.700000000000045</v>
      </c>
      <c r="K32" s="103">
        <f t="shared" si="2"/>
        <v>104.06679764243616</v>
      </c>
    </row>
    <row r="33" spans="1:11" ht="14.25" customHeight="1" outlineLevel="1" x14ac:dyDescent="0.25">
      <c r="A33" s="106" t="s">
        <v>195</v>
      </c>
      <c r="B33" s="100" t="s">
        <v>196</v>
      </c>
      <c r="C33" s="101">
        <v>15.7</v>
      </c>
      <c r="D33" s="101">
        <f t="shared" si="3"/>
        <v>0</v>
      </c>
      <c r="E33" s="101">
        <v>15.7</v>
      </c>
      <c r="F33" s="101">
        <v>15.7</v>
      </c>
      <c r="G33" s="102">
        <v>18.3</v>
      </c>
      <c r="H33" s="101">
        <f t="shared" si="4"/>
        <v>2.6000000000000014</v>
      </c>
      <c r="I33" s="103">
        <f t="shared" si="7"/>
        <v>116.56050955414014</v>
      </c>
      <c r="J33" s="103">
        <f t="shared" si="1"/>
        <v>2.6000000000000014</v>
      </c>
      <c r="K33" s="103">
        <f t="shared" si="2"/>
        <v>116.56050955414014</v>
      </c>
    </row>
    <row r="34" spans="1:11" ht="15" customHeight="1" outlineLevel="1" x14ac:dyDescent="0.25">
      <c r="A34" s="106" t="s">
        <v>197</v>
      </c>
      <c r="B34" s="100" t="s">
        <v>198</v>
      </c>
      <c r="C34" s="101">
        <v>7.8</v>
      </c>
      <c r="D34" s="101">
        <f t="shared" si="3"/>
        <v>0</v>
      </c>
      <c r="E34" s="101">
        <v>7.8</v>
      </c>
      <c r="F34" s="101">
        <v>7.8</v>
      </c>
      <c r="G34" s="102">
        <v>7.1</v>
      </c>
      <c r="H34" s="101">
        <f t="shared" si="4"/>
        <v>-0.70000000000000018</v>
      </c>
      <c r="I34" s="103">
        <f t="shared" si="7"/>
        <v>91.025641025641022</v>
      </c>
      <c r="J34" s="103">
        <f t="shared" si="1"/>
        <v>-0.70000000000000018</v>
      </c>
      <c r="K34" s="103">
        <f t="shared" si="2"/>
        <v>91.025641025641022</v>
      </c>
    </row>
    <row r="35" spans="1:11" ht="15" customHeight="1" outlineLevel="1" x14ac:dyDescent="0.25">
      <c r="A35" s="106" t="s">
        <v>199</v>
      </c>
      <c r="B35" s="100" t="s">
        <v>200</v>
      </c>
      <c r="C35" s="101">
        <v>29</v>
      </c>
      <c r="D35" s="101">
        <f t="shared" si="3"/>
        <v>0</v>
      </c>
      <c r="E35" s="101">
        <v>29</v>
      </c>
      <c r="F35" s="101">
        <v>29</v>
      </c>
      <c r="G35" s="102">
        <v>28</v>
      </c>
      <c r="H35" s="101">
        <f t="shared" si="4"/>
        <v>-1</v>
      </c>
      <c r="I35" s="103">
        <f t="shared" si="7"/>
        <v>96.551724137931032</v>
      </c>
      <c r="J35" s="103">
        <f t="shared" si="1"/>
        <v>-1</v>
      </c>
      <c r="K35" s="103">
        <f t="shared" si="2"/>
        <v>96.551724137931032</v>
      </c>
    </row>
    <row r="36" spans="1:11" ht="26.25" customHeight="1" outlineLevel="1" x14ac:dyDescent="0.25">
      <c r="A36" s="106" t="s">
        <v>201</v>
      </c>
      <c r="B36" s="100" t="s">
        <v>202</v>
      </c>
      <c r="C36" s="101">
        <v>9</v>
      </c>
      <c r="D36" s="101">
        <f t="shared" si="3"/>
        <v>0</v>
      </c>
      <c r="E36" s="101">
        <v>9</v>
      </c>
      <c r="F36" s="101">
        <v>9</v>
      </c>
      <c r="G36" s="102">
        <v>9.1</v>
      </c>
      <c r="H36" s="101">
        <f t="shared" si="4"/>
        <v>9.9999999999999645E-2</v>
      </c>
      <c r="I36" s="103">
        <f t="shared" si="7"/>
        <v>101.11111111111111</v>
      </c>
      <c r="J36" s="103">
        <f t="shared" si="1"/>
        <v>9.9999999999999645E-2</v>
      </c>
      <c r="K36" s="103">
        <f t="shared" si="2"/>
        <v>101.11111111111111</v>
      </c>
    </row>
    <row r="37" spans="1:11" ht="14.25" customHeight="1" outlineLevel="1" x14ac:dyDescent="0.25">
      <c r="A37" s="106" t="s">
        <v>203</v>
      </c>
      <c r="B37" s="100" t="s">
        <v>204</v>
      </c>
      <c r="C37" s="101">
        <v>48.9</v>
      </c>
      <c r="D37" s="101">
        <f t="shared" si="3"/>
        <v>5.8999999999999986</v>
      </c>
      <c r="E37" s="101">
        <v>54.8</v>
      </c>
      <c r="F37" s="101">
        <v>48.2</v>
      </c>
      <c r="G37" s="102">
        <v>0</v>
      </c>
      <c r="H37" s="101">
        <f t="shared" si="4"/>
        <v>-48.9</v>
      </c>
      <c r="I37" s="103">
        <f t="shared" si="7"/>
        <v>0</v>
      </c>
      <c r="J37" s="103">
        <f t="shared" si="1"/>
        <v>-48.2</v>
      </c>
      <c r="K37" s="103">
        <f t="shared" si="2"/>
        <v>0</v>
      </c>
    </row>
    <row r="38" spans="1:11" ht="14.25" customHeight="1" outlineLevel="1" x14ac:dyDescent="0.25">
      <c r="A38" s="106" t="s">
        <v>205</v>
      </c>
      <c r="B38" s="100" t="s">
        <v>206</v>
      </c>
      <c r="C38" s="101">
        <v>12.2</v>
      </c>
      <c r="D38" s="101">
        <f t="shared" si="3"/>
        <v>0</v>
      </c>
      <c r="E38" s="101">
        <v>12.2</v>
      </c>
      <c r="F38" s="101">
        <v>12.2</v>
      </c>
      <c r="G38" s="102">
        <v>12.7</v>
      </c>
      <c r="H38" s="101">
        <f t="shared" si="4"/>
        <v>0.5</v>
      </c>
      <c r="I38" s="103">
        <f t="shared" si="7"/>
        <v>104.09836065573769</v>
      </c>
      <c r="J38" s="103">
        <f t="shared" si="1"/>
        <v>0.5</v>
      </c>
      <c r="K38" s="103">
        <f t="shared" si="2"/>
        <v>104.09836065573769</v>
      </c>
    </row>
    <row r="39" spans="1:11" ht="26.25" customHeight="1" outlineLevel="1" x14ac:dyDescent="0.25">
      <c r="A39" s="106" t="s">
        <v>207</v>
      </c>
      <c r="B39" s="100" t="s">
        <v>208</v>
      </c>
      <c r="C39" s="101">
        <v>0.7</v>
      </c>
      <c r="D39" s="101">
        <f t="shared" si="3"/>
        <v>0</v>
      </c>
      <c r="E39" s="101">
        <v>0.7</v>
      </c>
      <c r="F39" s="101">
        <v>0.6</v>
      </c>
      <c r="G39" s="102">
        <v>0.6</v>
      </c>
      <c r="H39" s="101">
        <f t="shared" si="4"/>
        <v>-9.9999999999999978E-2</v>
      </c>
      <c r="I39" s="103">
        <f t="shared" si="7"/>
        <v>85.714285714285722</v>
      </c>
      <c r="J39" s="103">
        <f t="shared" si="1"/>
        <v>0</v>
      </c>
      <c r="K39" s="103">
        <f t="shared" si="2"/>
        <v>100</v>
      </c>
    </row>
    <row r="40" spans="1:11" ht="16.5" customHeight="1" outlineLevel="1" x14ac:dyDescent="0.25">
      <c r="A40" s="106" t="s">
        <v>209</v>
      </c>
      <c r="B40" s="100" t="s">
        <v>210</v>
      </c>
      <c r="C40" s="101">
        <v>24.8</v>
      </c>
      <c r="D40" s="101">
        <f t="shared" si="3"/>
        <v>9.9999999999997868E-2</v>
      </c>
      <c r="E40" s="101">
        <v>24.9</v>
      </c>
      <c r="F40" s="101">
        <v>24.8</v>
      </c>
      <c r="G40" s="102">
        <v>25.3</v>
      </c>
      <c r="H40" s="101">
        <f t="shared" si="4"/>
        <v>0.5</v>
      </c>
      <c r="I40" s="103">
        <f t="shared" si="7"/>
        <v>102.01612903225808</v>
      </c>
      <c r="J40" s="103">
        <f t="shared" si="1"/>
        <v>0.5</v>
      </c>
      <c r="K40" s="103">
        <f t="shared" si="2"/>
        <v>102.01612903225808</v>
      </c>
    </row>
    <row r="41" spans="1:11" ht="28.5" customHeight="1" outlineLevel="1" x14ac:dyDescent="0.25">
      <c r="A41" s="106" t="s">
        <v>211</v>
      </c>
      <c r="B41" s="100" t="s">
        <v>212</v>
      </c>
      <c r="C41" s="101">
        <v>8.1</v>
      </c>
      <c r="D41" s="101">
        <f t="shared" si="3"/>
        <v>0</v>
      </c>
      <c r="E41" s="101">
        <v>8.1</v>
      </c>
      <c r="F41" s="101">
        <v>8.1</v>
      </c>
      <c r="G41" s="102">
        <v>8.1</v>
      </c>
      <c r="H41" s="101">
        <f t="shared" si="4"/>
        <v>0</v>
      </c>
      <c r="I41" s="103">
        <f t="shared" si="7"/>
        <v>100</v>
      </c>
      <c r="J41" s="103">
        <f t="shared" si="1"/>
        <v>0</v>
      </c>
      <c r="K41" s="103">
        <f t="shared" si="2"/>
        <v>100</v>
      </c>
    </row>
    <row r="42" spans="1:11" ht="14.25" customHeight="1" outlineLevel="1" x14ac:dyDescent="0.25">
      <c r="A42" s="106" t="s">
        <v>213</v>
      </c>
      <c r="B42" s="100" t="s">
        <v>214</v>
      </c>
      <c r="C42" s="101">
        <v>161.69999999999999</v>
      </c>
      <c r="D42" s="101">
        <f t="shared" si="3"/>
        <v>0</v>
      </c>
      <c r="E42" s="101">
        <v>161.69999999999999</v>
      </c>
      <c r="F42" s="101">
        <v>161.69999999999999</v>
      </c>
      <c r="G42" s="102">
        <v>163</v>
      </c>
      <c r="H42" s="101">
        <f t="shared" si="4"/>
        <v>1.3000000000000114</v>
      </c>
      <c r="I42" s="103">
        <f t="shared" si="7"/>
        <v>100.80395794681509</v>
      </c>
      <c r="J42" s="103">
        <f t="shared" si="1"/>
        <v>1.3000000000000114</v>
      </c>
      <c r="K42" s="103">
        <f t="shared" si="2"/>
        <v>100.80395794681509</v>
      </c>
    </row>
    <row r="43" spans="1:11" ht="18" customHeight="1" outlineLevel="1" x14ac:dyDescent="0.25">
      <c r="A43" s="106" t="s">
        <v>215</v>
      </c>
      <c r="B43" s="100" t="s">
        <v>216</v>
      </c>
      <c r="C43" s="101">
        <v>10.4</v>
      </c>
      <c r="D43" s="101">
        <f t="shared" si="3"/>
        <v>0</v>
      </c>
      <c r="E43" s="101">
        <v>10.4</v>
      </c>
      <c r="F43" s="101">
        <v>10.4</v>
      </c>
      <c r="G43" s="102">
        <v>10.199999999999999</v>
      </c>
      <c r="H43" s="101">
        <f t="shared" si="4"/>
        <v>-0.20000000000000107</v>
      </c>
      <c r="I43" s="103">
        <f t="shared" si="7"/>
        <v>98.076923076923066</v>
      </c>
      <c r="J43" s="103">
        <f t="shared" si="1"/>
        <v>-0.20000000000000107</v>
      </c>
      <c r="K43" s="103">
        <f t="shared" si="2"/>
        <v>98.076923076923066</v>
      </c>
    </row>
    <row r="44" spans="1:11" ht="30" outlineLevel="1" x14ac:dyDescent="0.25">
      <c r="A44" s="106" t="s">
        <v>217</v>
      </c>
      <c r="B44" s="100" t="s">
        <v>218</v>
      </c>
      <c r="C44" s="101">
        <v>0.6</v>
      </c>
      <c r="D44" s="101">
        <f t="shared" si="3"/>
        <v>0</v>
      </c>
      <c r="E44" s="101">
        <v>0.6</v>
      </c>
      <c r="F44" s="101">
        <v>0.6</v>
      </c>
      <c r="G44" s="102">
        <v>0.6</v>
      </c>
      <c r="H44" s="101">
        <f t="shared" si="4"/>
        <v>0</v>
      </c>
      <c r="I44" s="103">
        <f t="shared" si="7"/>
        <v>100</v>
      </c>
      <c r="J44" s="103">
        <f t="shared" si="1"/>
        <v>0</v>
      </c>
      <c r="K44" s="103">
        <f t="shared" si="2"/>
        <v>100</v>
      </c>
    </row>
    <row r="45" spans="1:11" ht="27.75" customHeight="1" outlineLevel="1" x14ac:dyDescent="0.25">
      <c r="A45" s="106" t="s">
        <v>219</v>
      </c>
      <c r="B45" s="100" t="s">
        <v>220</v>
      </c>
      <c r="C45" s="101">
        <v>144.80000000000001</v>
      </c>
      <c r="D45" s="101">
        <f t="shared" si="3"/>
        <v>0</v>
      </c>
      <c r="E45" s="101">
        <v>144.80000000000001</v>
      </c>
      <c r="F45" s="101">
        <v>144.80000000000001</v>
      </c>
      <c r="G45" s="102">
        <v>326.3</v>
      </c>
      <c r="H45" s="101">
        <f t="shared" si="4"/>
        <v>181.5</v>
      </c>
      <c r="I45" s="103">
        <f t="shared" si="7"/>
        <v>225.34530386740332</v>
      </c>
      <c r="J45" s="103">
        <f t="shared" si="1"/>
        <v>181.5</v>
      </c>
      <c r="K45" s="103">
        <f t="shared" si="2"/>
        <v>225.34530386740332</v>
      </c>
    </row>
    <row r="46" spans="1:11" ht="15.6" customHeight="1" outlineLevel="1" x14ac:dyDescent="0.25">
      <c r="A46" s="106" t="s">
        <v>221</v>
      </c>
      <c r="B46" s="100" t="s">
        <v>222</v>
      </c>
      <c r="C46" s="101">
        <v>2.2000000000000002</v>
      </c>
      <c r="D46" s="101">
        <f t="shared" si="3"/>
        <v>0</v>
      </c>
      <c r="E46" s="101">
        <v>2.2000000000000002</v>
      </c>
      <c r="F46" s="101">
        <v>2</v>
      </c>
      <c r="G46" s="102">
        <v>2.8</v>
      </c>
      <c r="H46" s="101">
        <f t="shared" si="4"/>
        <v>0.59999999999999964</v>
      </c>
      <c r="I46" s="103"/>
      <c r="J46" s="103">
        <f t="shared" si="1"/>
        <v>0.79999999999999982</v>
      </c>
      <c r="K46" s="103">
        <f t="shared" si="2"/>
        <v>140</v>
      </c>
    </row>
    <row r="47" spans="1:11" ht="15.75" customHeight="1" outlineLevel="1" x14ac:dyDescent="0.25">
      <c r="A47" s="106" t="s">
        <v>223</v>
      </c>
      <c r="B47" s="100" t="s">
        <v>224</v>
      </c>
      <c r="C47" s="101">
        <v>1.1000000000000001</v>
      </c>
      <c r="D47" s="101">
        <f>SUM(E47-C47)</f>
        <v>0</v>
      </c>
      <c r="E47" s="101">
        <v>1.1000000000000001</v>
      </c>
      <c r="F47" s="101">
        <v>0.1</v>
      </c>
      <c r="G47" s="102">
        <v>0.6</v>
      </c>
      <c r="H47" s="101">
        <f t="shared" si="4"/>
        <v>-0.50000000000000011</v>
      </c>
      <c r="I47" s="103">
        <f t="shared" si="7"/>
        <v>54.54545454545454</v>
      </c>
      <c r="J47" s="103">
        <f t="shared" si="1"/>
        <v>0.5</v>
      </c>
      <c r="K47" s="103">
        <f t="shared" si="2"/>
        <v>599.99999999999989</v>
      </c>
    </row>
    <row r="48" spans="1:11" ht="15" customHeight="1" outlineLevel="1" x14ac:dyDescent="0.25">
      <c r="A48" s="106" t="s">
        <v>225</v>
      </c>
      <c r="B48" s="100" t="s">
        <v>226</v>
      </c>
      <c r="C48" s="101">
        <v>7587.4</v>
      </c>
      <c r="D48" s="101">
        <f>SUM(E48-C48)</f>
        <v>146.20000000000073</v>
      </c>
      <c r="E48" s="101">
        <v>7733.6</v>
      </c>
      <c r="F48" s="101">
        <v>7732.1</v>
      </c>
      <c r="G48" s="102">
        <v>8190.3</v>
      </c>
      <c r="H48" s="101">
        <f t="shared" si="4"/>
        <v>602.90000000000055</v>
      </c>
      <c r="I48" s="103">
        <f t="shared" si="7"/>
        <v>107.94606848195694</v>
      </c>
      <c r="J48" s="103">
        <f t="shared" si="1"/>
        <v>458.19999999999982</v>
      </c>
      <c r="K48" s="103">
        <f t="shared" si="2"/>
        <v>105.92594508606976</v>
      </c>
    </row>
    <row r="49" spans="1:11" ht="43.15" customHeight="1" outlineLevel="1" x14ac:dyDescent="0.25">
      <c r="A49" s="106" t="s">
        <v>227</v>
      </c>
      <c r="B49" s="108" t="s">
        <v>228</v>
      </c>
      <c r="C49" s="101">
        <v>477.4</v>
      </c>
      <c r="D49" s="101">
        <f>SUM(E49-C49)</f>
        <v>0</v>
      </c>
      <c r="E49" s="101">
        <v>477.4</v>
      </c>
      <c r="F49" s="101">
        <v>477.4</v>
      </c>
      <c r="G49" s="102">
        <v>506</v>
      </c>
      <c r="H49" s="101">
        <f t="shared" si="4"/>
        <v>28.600000000000023</v>
      </c>
      <c r="I49" s="103">
        <f t="shared" si="7"/>
        <v>105.99078341013825</v>
      </c>
      <c r="J49" s="103">
        <f t="shared" si="1"/>
        <v>28.600000000000023</v>
      </c>
      <c r="K49" s="103">
        <f t="shared" si="2"/>
        <v>105.99078341013825</v>
      </c>
    </row>
    <row r="50" spans="1:11" ht="27" customHeight="1" outlineLevel="1" x14ac:dyDescent="0.25">
      <c r="A50" s="106" t="s">
        <v>229</v>
      </c>
      <c r="B50" s="109" t="s">
        <v>230</v>
      </c>
      <c r="C50" s="103">
        <v>78.099999999999994</v>
      </c>
      <c r="D50" s="101">
        <f>SUM(E50-C50)</f>
        <v>0</v>
      </c>
      <c r="E50" s="101">
        <v>78.099999999999994</v>
      </c>
      <c r="F50" s="101">
        <v>78.099999999999994</v>
      </c>
      <c r="G50" s="102">
        <v>64</v>
      </c>
      <c r="H50" s="101">
        <f t="shared" si="4"/>
        <v>-14.099999999999994</v>
      </c>
      <c r="I50" s="103">
        <f t="shared" si="7"/>
        <v>81.946222791293224</v>
      </c>
      <c r="J50" s="103">
        <f t="shared" si="1"/>
        <v>-14.099999999999994</v>
      </c>
      <c r="K50" s="103">
        <f t="shared" si="2"/>
        <v>81.946222791293224</v>
      </c>
    </row>
    <row r="51" spans="1:11" ht="18.600000000000001" customHeight="1" outlineLevel="1" x14ac:dyDescent="0.25">
      <c r="A51" s="106" t="s">
        <v>231</v>
      </c>
      <c r="B51" s="110" t="s">
        <v>232</v>
      </c>
      <c r="C51" s="101">
        <v>135.69999999999999</v>
      </c>
      <c r="D51" s="101">
        <v>0</v>
      </c>
      <c r="E51" s="101">
        <v>138</v>
      </c>
      <c r="F51" s="101">
        <v>100.5</v>
      </c>
      <c r="G51" s="102">
        <v>182.7</v>
      </c>
      <c r="H51" s="101">
        <f t="shared" si="4"/>
        <v>47</v>
      </c>
      <c r="I51" s="103">
        <f t="shared" si="7"/>
        <v>134.6352247605011</v>
      </c>
      <c r="J51" s="103">
        <f t="shared" si="1"/>
        <v>82.199999999999989</v>
      </c>
      <c r="K51" s="103">
        <f t="shared" si="2"/>
        <v>181.79104477611938</v>
      </c>
    </row>
    <row r="52" spans="1:11" ht="26.25" customHeight="1" outlineLevel="1" x14ac:dyDescent="0.25">
      <c r="A52" s="106" t="s">
        <v>233</v>
      </c>
      <c r="B52" s="110" t="s">
        <v>234</v>
      </c>
      <c r="C52" s="101">
        <v>181.5</v>
      </c>
      <c r="D52" s="101">
        <f t="shared" si="3"/>
        <v>-110.5</v>
      </c>
      <c r="E52" s="101">
        <v>71</v>
      </c>
      <c r="F52" s="101">
        <v>70.900000000000006</v>
      </c>
      <c r="G52" s="102">
        <v>112</v>
      </c>
      <c r="H52" s="101">
        <f t="shared" si="4"/>
        <v>-69.5</v>
      </c>
      <c r="I52" s="103">
        <f t="shared" si="7"/>
        <v>61.707988980716252</v>
      </c>
      <c r="J52" s="103">
        <f t="shared" si="1"/>
        <v>41.099999999999994</v>
      </c>
      <c r="K52" s="103">
        <f t="shared" si="2"/>
        <v>157.96897038081804</v>
      </c>
    </row>
    <row r="53" spans="1:11" ht="41.25" customHeight="1" outlineLevel="1" x14ac:dyDescent="0.25">
      <c r="A53" s="106" t="s">
        <v>235</v>
      </c>
      <c r="B53" s="110" t="s">
        <v>236</v>
      </c>
      <c r="C53" s="101">
        <v>102.3</v>
      </c>
      <c r="D53" s="101">
        <f t="shared" si="3"/>
        <v>0</v>
      </c>
      <c r="E53" s="101">
        <v>102.3</v>
      </c>
      <c r="F53" s="101">
        <v>63</v>
      </c>
      <c r="G53" s="102">
        <v>65.8</v>
      </c>
      <c r="H53" s="101">
        <f t="shared" si="4"/>
        <v>-36.5</v>
      </c>
      <c r="I53" s="103">
        <f t="shared" si="7"/>
        <v>64.320625610948184</v>
      </c>
      <c r="J53" s="103">
        <f t="shared" si="1"/>
        <v>2.7999999999999972</v>
      </c>
      <c r="K53" s="103">
        <f t="shared" si="2"/>
        <v>104.44444444444446</v>
      </c>
    </row>
    <row r="54" spans="1:11" ht="28.9" customHeight="1" outlineLevel="1" x14ac:dyDescent="0.25">
      <c r="A54" s="106" t="s">
        <v>237</v>
      </c>
      <c r="B54" s="110" t="s">
        <v>238</v>
      </c>
      <c r="C54" s="101">
        <v>330</v>
      </c>
      <c r="D54" s="101">
        <f t="shared" si="3"/>
        <v>121.89999999999998</v>
      </c>
      <c r="E54" s="101">
        <v>451.9</v>
      </c>
      <c r="F54" s="101">
        <v>451.7</v>
      </c>
      <c r="G54" s="102">
        <v>96.8</v>
      </c>
      <c r="H54" s="101">
        <f t="shared" si="4"/>
        <v>-233.2</v>
      </c>
      <c r="I54" s="103">
        <f t="shared" si="7"/>
        <v>29.333333333333332</v>
      </c>
      <c r="J54" s="103">
        <f t="shared" si="1"/>
        <v>-354.9</v>
      </c>
      <c r="K54" s="103">
        <f t="shared" si="2"/>
        <v>21.430152756254152</v>
      </c>
    </row>
    <row r="55" spans="1:11" ht="42" customHeight="1" outlineLevel="1" x14ac:dyDescent="0.25">
      <c r="A55" s="106" t="s">
        <v>239</v>
      </c>
      <c r="B55" s="110" t="s">
        <v>240</v>
      </c>
      <c r="C55" s="101">
        <v>68.8</v>
      </c>
      <c r="D55" s="101">
        <f t="shared" si="3"/>
        <v>-12.199999999999996</v>
      </c>
      <c r="E55" s="95">
        <v>56.6</v>
      </c>
      <c r="F55" s="95">
        <v>56.6</v>
      </c>
      <c r="G55" s="102">
        <v>62.4</v>
      </c>
      <c r="H55" s="101">
        <f t="shared" si="4"/>
        <v>-6.3999999999999986</v>
      </c>
      <c r="I55" s="103">
        <f t="shared" si="7"/>
        <v>90.697674418604663</v>
      </c>
      <c r="J55" s="103">
        <f t="shared" si="1"/>
        <v>5.7999999999999972</v>
      </c>
      <c r="K55" s="103">
        <f t="shared" si="2"/>
        <v>110.24734982332154</v>
      </c>
    </row>
    <row r="56" spans="1:11" ht="30.75" customHeight="1" outlineLevel="1" x14ac:dyDescent="0.25">
      <c r="A56" s="106" t="s">
        <v>241</v>
      </c>
      <c r="B56" s="111" t="s">
        <v>242</v>
      </c>
      <c r="C56" s="95"/>
      <c r="D56" s="101">
        <f t="shared" si="3"/>
        <v>835</v>
      </c>
      <c r="E56" s="95">
        <v>835</v>
      </c>
      <c r="F56" s="95">
        <v>835</v>
      </c>
      <c r="G56" s="112"/>
      <c r="H56" s="101">
        <f t="shared" si="4"/>
        <v>0</v>
      </c>
      <c r="I56" s="103"/>
      <c r="J56" s="103">
        <f t="shared" si="1"/>
        <v>-835</v>
      </c>
      <c r="K56" s="103">
        <f t="shared" si="2"/>
        <v>0</v>
      </c>
    </row>
    <row r="57" spans="1:11" ht="33" customHeight="1" outlineLevel="1" x14ac:dyDescent="0.25">
      <c r="A57" s="106" t="s">
        <v>243</v>
      </c>
      <c r="B57" s="111" t="s">
        <v>244</v>
      </c>
      <c r="C57" s="95"/>
      <c r="D57" s="101">
        <f t="shared" si="3"/>
        <v>208.70000000000002</v>
      </c>
      <c r="E57" s="95">
        <v>208.70000000000002</v>
      </c>
      <c r="F57" s="95">
        <v>208.7</v>
      </c>
      <c r="G57" s="112">
        <v>50.6</v>
      </c>
      <c r="H57" s="101">
        <f t="shared" si="4"/>
        <v>50.6</v>
      </c>
      <c r="I57" s="103"/>
      <c r="J57" s="103">
        <f t="shared" si="1"/>
        <v>-158.1</v>
      </c>
      <c r="K57" s="103">
        <f t="shared" si="2"/>
        <v>24.245328222328705</v>
      </c>
    </row>
    <row r="58" spans="1:11" ht="51.75" customHeight="1" outlineLevel="1" x14ac:dyDescent="0.25">
      <c r="A58" s="106" t="s">
        <v>245</v>
      </c>
      <c r="B58" s="111" t="s">
        <v>246</v>
      </c>
      <c r="C58" s="95"/>
      <c r="D58" s="101">
        <f t="shared" si="3"/>
        <v>43.099999999999994</v>
      </c>
      <c r="E58" s="95">
        <v>43.099999999999994</v>
      </c>
      <c r="F58" s="95">
        <v>42.9</v>
      </c>
      <c r="G58" s="112">
        <v>196.8</v>
      </c>
      <c r="H58" s="101">
        <f t="shared" si="4"/>
        <v>196.8</v>
      </c>
      <c r="I58" s="103"/>
      <c r="J58" s="103">
        <f t="shared" si="1"/>
        <v>153.9</v>
      </c>
      <c r="K58" s="103">
        <f t="shared" si="2"/>
        <v>458.74125874125878</v>
      </c>
    </row>
    <row r="59" spans="1:11" ht="45" outlineLevel="1" x14ac:dyDescent="0.25">
      <c r="A59" s="106" t="s">
        <v>247</v>
      </c>
      <c r="B59" s="111" t="s">
        <v>248</v>
      </c>
      <c r="C59" s="95"/>
      <c r="D59" s="101">
        <f t="shared" si="3"/>
        <v>752</v>
      </c>
      <c r="E59" s="95">
        <v>752</v>
      </c>
      <c r="F59" s="95">
        <v>752</v>
      </c>
      <c r="G59" s="112"/>
      <c r="H59" s="101">
        <f t="shared" si="4"/>
        <v>0</v>
      </c>
      <c r="I59" s="103"/>
      <c r="J59" s="103">
        <f t="shared" si="1"/>
        <v>-752</v>
      </c>
      <c r="K59" s="103">
        <f t="shared" si="2"/>
        <v>0</v>
      </c>
    </row>
    <row r="60" spans="1:11" ht="30" outlineLevel="1" x14ac:dyDescent="0.25">
      <c r="A60" s="106" t="s">
        <v>249</v>
      </c>
      <c r="B60" s="111" t="s">
        <v>250</v>
      </c>
      <c r="C60" s="95"/>
      <c r="D60" s="101">
        <f t="shared" si="3"/>
        <v>163.30000000000007</v>
      </c>
      <c r="E60" s="95">
        <v>163.30000000000007</v>
      </c>
      <c r="F60" s="95">
        <v>163.19999999999999</v>
      </c>
      <c r="G60" s="112">
        <v>759</v>
      </c>
      <c r="H60" s="101">
        <f t="shared" si="4"/>
        <v>759</v>
      </c>
      <c r="I60" s="103"/>
      <c r="J60" s="103">
        <f t="shared" si="1"/>
        <v>595.79999999999995</v>
      </c>
      <c r="K60" s="103">
        <f t="shared" si="2"/>
        <v>465.07352941176475</v>
      </c>
    </row>
    <row r="61" spans="1:11" ht="41.45" customHeight="1" outlineLevel="1" x14ac:dyDescent="0.25">
      <c r="A61" s="106" t="s">
        <v>252</v>
      </c>
      <c r="B61" s="111" t="s">
        <v>251</v>
      </c>
      <c r="C61" s="95"/>
      <c r="D61" s="101">
        <f t="shared" si="3"/>
        <v>0</v>
      </c>
      <c r="E61" s="95"/>
      <c r="F61" s="95"/>
      <c r="G61" s="112">
        <v>152</v>
      </c>
      <c r="H61" s="101">
        <f>SUM(G61-C61)</f>
        <v>152</v>
      </c>
      <c r="I61" s="103"/>
      <c r="J61" s="103">
        <f>G61-F61</f>
        <v>152</v>
      </c>
      <c r="K61" s="103"/>
    </row>
    <row r="62" spans="1:11" ht="30" outlineLevel="1" x14ac:dyDescent="0.25">
      <c r="A62" s="106" t="s">
        <v>254</v>
      </c>
      <c r="B62" s="111" t="s">
        <v>253</v>
      </c>
      <c r="C62" s="95"/>
      <c r="D62" s="101">
        <f t="shared" si="3"/>
        <v>50</v>
      </c>
      <c r="E62" s="95">
        <v>50</v>
      </c>
      <c r="F62" s="95">
        <v>47.9</v>
      </c>
      <c r="G62" s="112"/>
      <c r="H62" s="101">
        <f t="shared" si="4"/>
        <v>0</v>
      </c>
      <c r="I62" s="103"/>
      <c r="J62" s="103">
        <f t="shared" si="1"/>
        <v>-47.9</v>
      </c>
      <c r="K62" s="103">
        <f t="shared" si="2"/>
        <v>0</v>
      </c>
    </row>
    <row r="63" spans="1:11" ht="54" customHeight="1" outlineLevel="1" x14ac:dyDescent="0.25">
      <c r="A63" s="106" t="s">
        <v>256</v>
      </c>
      <c r="B63" s="111" t="s">
        <v>255</v>
      </c>
      <c r="C63" s="95"/>
      <c r="D63" s="101">
        <f t="shared" si="3"/>
        <v>0</v>
      </c>
      <c r="E63" s="95">
        <v>0</v>
      </c>
      <c r="F63" s="95">
        <v>0</v>
      </c>
      <c r="G63" s="112">
        <v>190</v>
      </c>
      <c r="H63" s="101">
        <f t="shared" si="4"/>
        <v>190</v>
      </c>
      <c r="I63" s="103"/>
      <c r="J63" s="103">
        <f t="shared" si="1"/>
        <v>190</v>
      </c>
      <c r="K63" s="103"/>
    </row>
    <row r="64" spans="1:11" ht="60" outlineLevel="1" x14ac:dyDescent="0.25">
      <c r="A64" s="106" t="s">
        <v>258</v>
      </c>
      <c r="B64" s="111" t="s">
        <v>257</v>
      </c>
      <c r="C64" s="95"/>
      <c r="D64" s="101">
        <f t="shared" si="3"/>
        <v>0.5</v>
      </c>
      <c r="E64" s="95">
        <v>0.5</v>
      </c>
      <c r="F64" s="95">
        <v>0.4</v>
      </c>
      <c r="G64" s="112"/>
      <c r="H64" s="101">
        <f t="shared" si="4"/>
        <v>0</v>
      </c>
      <c r="I64" s="103"/>
      <c r="J64" s="103">
        <f t="shared" si="1"/>
        <v>-0.4</v>
      </c>
      <c r="K64" s="103">
        <f t="shared" si="2"/>
        <v>0</v>
      </c>
    </row>
    <row r="65" spans="1:11" ht="60" outlineLevel="1" x14ac:dyDescent="0.25">
      <c r="A65" s="106" t="s">
        <v>260</v>
      </c>
      <c r="B65" s="111" t="s">
        <v>259</v>
      </c>
      <c r="C65" s="95"/>
      <c r="D65" s="101">
        <f t="shared" si="3"/>
        <v>1918.6999999999998</v>
      </c>
      <c r="E65" s="95">
        <v>1918.6999999999998</v>
      </c>
      <c r="F65" s="95">
        <v>1626.9</v>
      </c>
      <c r="G65" s="112"/>
      <c r="H65" s="101">
        <f t="shared" si="4"/>
        <v>0</v>
      </c>
      <c r="I65" s="103"/>
      <c r="J65" s="103">
        <f t="shared" si="1"/>
        <v>-1626.9</v>
      </c>
      <c r="K65" s="103">
        <f t="shared" si="2"/>
        <v>0</v>
      </c>
    </row>
    <row r="66" spans="1:11" ht="60" outlineLevel="1" x14ac:dyDescent="0.25">
      <c r="A66" s="106" t="s">
        <v>262</v>
      </c>
      <c r="B66" s="111" t="s">
        <v>261</v>
      </c>
      <c r="C66" s="95"/>
      <c r="D66" s="101">
        <f t="shared" si="3"/>
        <v>20.100000000000001</v>
      </c>
      <c r="E66" s="95">
        <v>20.100000000000001</v>
      </c>
      <c r="F66" s="95">
        <v>20</v>
      </c>
      <c r="G66" s="112">
        <v>19.399999999999999</v>
      </c>
      <c r="H66" s="101">
        <f t="shared" si="4"/>
        <v>19.399999999999999</v>
      </c>
      <c r="I66" s="103"/>
      <c r="J66" s="103">
        <f t="shared" si="1"/>
        <v>-0.60000000000000142</v>
      </c>
      <c r="K66" s="103">
        <f t="shared" si="2"/>
        <v>97</v>
      </c>
    </row>
    <row r="67" spans="1:11" ht="45" outlineLevel="1" x14ac:dyDescent="0.25">
      <c r="A67" s="106" t="s">
        <v>264</v>
      </c>
      <c r="B67" s="111" t="s">
        <v>263</v>
      </c>
      <c r="C67" s="95"/>
      <c r="D67" s="101">
        <f t="shared" si="3"/>
        <v>75.599999999999994</v>
      </c>
      <c r="E67" s="95">
        <v>75.599999999999994</v>
      </c>
      <c r="F67" s="95">
        <v>66.5</v>
      </c>
      <c r="G67" s="112"/>
      <c r="H67" s="101">
        <f t="shared" si="4"/>
        <v>0</v>
      </c>
      <c r="I67" s="103"/>
      <c r="J67" s="103">
        <f t="shared" si="1"/>
        <v>-66.5</v>
      </c>
      <c r="K67" s="103">
        <f t="shared" si="2"/>
        <v>0</v>
      </c>
    </row>
    <row r="68" spans="1:11" ht="60" outlineLevel="1" x14ac:dyDescent="0.25">
      <c r="A68" s="106" t="s">
        <v>266</v>
      </c>
      <c r="B68" s="111" t="s">
        <v>265</v>
      </c>
      <c r="C68" s="95"/>
      <c r="D68" s="101">
        <f t="shared" si="3"/>
        <v>92.399999999999991</v>
      </c>
      <c r="E68" s="95">
        <v>92.399999999999991</v>
      </c>
      <c r="F68" s="95">
        <v>92.4</v>
      </c>
      <c r="G68" s="112">
        <v>29.4</v>
      </c>
      <c r="H68" s="101">
        <f t="shared" si="4"/>
        <v>29.4</v>
      </c>
      <c r="I68" s="103"/>
      <c r="J68" s="103">
        <f t="shared" si="1"/>
        <v>-63.000000000000007</v>
      </c>
      <c r="K68" s="103">
        <f t="shared" si="2"/>
        <v>31.818181818181813</v>
      </c>
    </row>
    <row r="69" spans="1:11" ht="45" outlineLevel="1" x14ac:dyDescent="0.25">
      <c r="A69" s="106" t="s">
        <v>268</v>
      </c>
      <c r="B69" s="111" t="s">
        <v>267</v>
      </c>
      <c r="C69" s="95"/>
      <c r="D69" s="101">
        <f t="shared" si="3"/>
        <v>3.2</v>
      </c>
      <c r="E69" s="95">
        <v>3.2</v>
      </c>
      <c r="F69" s="95">
        <v>3.1</v>
      </c>
      <c r="G69" s="112"/>
      <c r="H69" s="101">
        <f t="shared" si="4"/>
        <v>0</v>
      </c>
      <c r="I69" s="103"/>
      <c r="J69" s="103">
        <f t="shared" si="1"/>
        <v>-3.1</v>
      </c>
      <c r="K69" s="103">
        <f t="shared" si="2"/>
        <v>0</v>
      </c>
    </row>
    <row r="70" spans="1:11" ht="41.25" customHeight="1" outlineLevel="1" x14ac:dyDescent="0.25">
      <c r="A70" s="106" t="s">
        <v>270</v>
      </c>
      <c r="B70" s="111" t="s">
        <v>269</v>
      </c>
      <c r="C70" s="95"/>
      <c r="D70" s="101">
        <f t="shared" si="3"/>
        <v>35.200000000000003</v>
      </c>
      <c r="E70" s="95">
        <v>35.200000000000003</v>
      </c>
      <c r="F70" s="95">
        <v>35.200000000000003</v>
      </c>
      <c r="G70" s="112">
        <v>140.69999999999999</v>
      </c>
      <c r="H70" s="101">
        <f t="shared" si="4"/>
        <v>140.69999999999999</v>
      </c>
      <c r="I70" s="103"/>
      <c r="J70" s="103">
        <f t="shared" si="1"/>
        <v>105.49999999999999</v>
      </c>
      <c r="K70" s="103">
        <f t="shared" si="2"/>
        <v>399.71590909090907</v>
      </c>
    </row>
    <row r="71" spans="1:11" ht="58.5" customHeight="1" outlineLevel="1" x14ac:dyDescent="0.25">
      <c r="A71" s="106" t="s">
        <v>273</v>
      </c>
      <c r="B71" s="111" t="s">
        <v>271</v>
      </c>
      <c r="C71" s="95"/>
      <c r="D71" s="101">
        <f t="shared" si="3"/>
        <v>47.5</v>
      </c>
      <c r="E71" s="95">
        <v>47.5</v>
      </c>
      <c r="F71" s="95">
        <v>38</v>
      </c>
      <c r="G71" s="112">
        <v>152</v>
      </c>
      <c r="H71" s="101">
        <f t="shared" si="4"/>
        <v>152</v>
      </c>
      <c r="I71" s="103"/>
      <c r="J71" s="103">
        <f t="shared" si="1"/>
        <v>114</v>
      </c>
      <c r="K71" s="103">
        <f t="shared" si="2"/>
        <v>400</v>
      </c>
    </row>
    <row r="72" spans="1:11" ht="45" outlineLevel="1" x14ac:dyDescent="0.25">
      <c r="A72" s="106" t="s">
        <v>275</v>
      </c>
      <c r="B72" s="111" t="s">
        <v>272</v>
      </c>
      <c r="C72" s="95"/>
      <c r="D72" s="101">
        <f t="shared" si="3"/>
        <v>15.4</v>
      </c>
      <c r="E72" s="95">
        <v>15.4</v>
      </c>
      <c r="F72" s="95">
        <v>15.4</v>
      </c>
      <c r="G72" s="112">
        <v>49.1</v>
      </c>
      <c r="H72" s="101">
        <f t="shared" si="4"/>
        <v>49.1</v>
      </c>
      <c r="I72" s="103"/>
      <c r="J72" s="103">
        <f t="shared" si="1"/>
        <v>33.700000000000003</v>
      </c>
      <c r="K72" s="103">
        <f t="shared" si="2"/>
        <v>318.83116883116884</v>
      </c>
    </row>
    <row r="73" spans="1:11" ht="51" customHeight="1" outlineLevel="1" x14ac:dyDescent="0.25">
      <c r="A73" s="106" t="s">
        <v>277</v>
      </c>
      <c r="B73" s="113" t="s">
        <v>274</v>
      </c>
      <c r="C73" s="95"/>
      <c r="D73" s="101">
        <f t="shared" si="3"/>
        <v>14</v>
      </c>
      <c r="E73" s="95">
        <v>14</v>
      </c>
      <c r="F73" s="95">
        <v>10.3</v>
      </c>
      <c r="G73" s="112">
        <v>197.8</v>
      </c>
      <c r="H73" s="101">
        <f t="shared" si="4"/>
        <v>197.8</v>
      </c>
      <c r="I73" s="103"/>
      <c r="J73" s="103">
        <f t="shared" si="1"/>
        <v>187.5</v>
      </c>
      <c r="K73" s="103">
        <f t="shared" si="2"/>
        <v>1920.3883495145633</v>
      </c>
    </row>
    <row r="74" spans="1:11" ht="28.15" customHeight="1" outlineLevel="1" x14ac:dyDescent="0.25">
      <c r="A74" s="106" t="s">
        <v>279</v>
      </c>
      <c r="B74" s="114" t="s">
        <v>276</v>
      </c>
      <c r="C74" s="95">
        <v>202</v>
      </c>
      <c r="D74" s="101">
        <f t="shared" si="3"/>
        <v>-202</v>
      </c>
      <c r="E74" s="95">
        <v>0</v>
      </c>
      <c r="F74" s="95">
        <v>0</v>
      </c>
      <c r="G74" s="112">
        <v>55.2</v>
      </c>
      <c r="H74" s="101">
        <f t="shared" si="4"/>
        <v>-146.80000000000001</v>
      </c>
      <c r="I74" s="103">
        <f t="shared" si="7"/>
        <v>27.32673267326733</v>
      </c>
      <c r="J74" s="103">
        <f t="shared" si="1"/>
        <v>55.2</v>
      </c>
      <c r="K74" s="103"/>
    </row>
    <row r="75" spans="1:11" ht="42.75" customHeight="1" outlineLevel="1" x14ac:dyDescent="0.25">
      <c r="A75" s="106" t="s">
        <v>281</v>
      </c>
      <c r="B75" s="114" t="s">
        <v>278</v>
      </c>
      <c r="C75" s="95">
        <v>2012.7</v>
      </c>
      <c r="D75" s="101">
        <f t="shared" si="3"/>
        <v>-11.700000000000045</v>
      </c>
      <c r="E75" s="95">
        <v>2001</v>
      </c>
      <c r="F75" s="95">
        <v>1653.6</v>
      </c>
      <c r="G75" s="112">
        <v>359.7</v>
      </c>
      <c r="H75" s="101">
        <f t="shared" si="4"/>
        <v>-1653</v>
      </c>
      <c r="I75" s="103">
        <f t="shared" si="7"/>
        <v>17.871515874198838</v>
      </c>
      <c r="J75" s="103">
        <f t="shared" si="1"/>
        <v>-1293.8999999999999</v>
      </c>
      <c r="K75" s="103">
        <f t="shared" si="2"/>
        <v>21.752539912917271</v>
      </c>
    </row>
    <row r="76" spans="1:11" ht="59.25" customHeight="1" outlineLevel="1" x14ac:dyDescent="0.25">
      <c r="A76" s="106" t="s">
        <v>283</v>
      </c>
      <c r="B76" s="114" t="s">
        <v>280</v>
      </c>
      <c r="C76" s="115">
        <v>400</v>
      </c>
      <c r="D76" s="101">
        <f t="shared" si="3"/>
        <v>-33</v>
      </c>
      <c r="E76" s="115">
        <v>367</v>
      </c>
      <c r="F76" s="115">
        <v>367</v>
      </c>
      <c r="G76" s="116">
        <v>0</v>
      </c>
      <c r="H76" s="101">
        <f t="shared" ref="H76:H82" si="8">SUM(G76-C76)</f>
        <v>-400</v>
      </c>
      <c r="I76" s="103">
        <f t="shared" si="7"/>
        <v>0</v>
      </c>
      <c r="J76" s="103">
        <f t="shared" si="1"/>
        <v>-367</v>
      </c>
      <c r="K76" s="103">
        <f t="shared" si="2"/>
        <v>0</v>
      </c>
    </row>
    <row r="77" spans="1:11" ht="46.15" customHeight="1" outlineLevel="1" x14ac:dyDescent="0.25">
      <c r="A77" s="106" t="s">
        <v>281</v>
      </c>
      <c r="B77" s="114" t="s">
        <v>282</v>
      </c>
      <c r="C77" s="115">
        <v>930.2</v>
      </c>
      <c r="D77" s="101">
        <f t="shared" si="3"/>
        <v>-571.40000000000009</v>
      </c>
      <c r="E77" s="115">
        <v>358.8</v>
      </c>
      <c r="F77" s="115">
        <v>315.39999999999998</v>
      </c>
      <c r="G77" s="116">
        <v>2289.6999999999998</v>
      </c>
      <c r="H77" s="101">
        <f t="shared" si="8"/>
        <v>1359.4999999999998</v>
      </c>
      <c r="I77" s="103">
        <f t="shared" si="7"/>
        <v>246.15136529778542</v>
      </c>
      <c r="J77" s="103">
        <f t="shared" si="1"/>
        <v>1974.2999999999997</v>
      </c>
      <c r="K77" s="103">
        <f t="shared" si="2"/>
        <v>725.96702599873174</v>
      </c>
    </row>
    <row r="78" spans="1:11" ht="44.25" customHeight="1" outlineLevel="1" x14ac:dyDescent="0.25">
      <c r="A78" s="106" t="s">
        <v>283</v>
      </c>
      <c r="B78" s="114" t="s">
        <v>284</v>
      </c>
      <c r="C78" s="115">
        <v>217.7</v>
      </c>
      <c r="D78" s="101">
        <f>SUM(E78-C78)</f>
        <v>-150.29999999999998</v>
      </c>
      <c r="E78" s="115">
        <v>67.400000000000006</v>
      </c>
      <c r="F78" s="115">
        <v>67.099999999999994</v>
      </c>
      <c r="G78" s="116">
        <v>205.7</v>
      </c>
      <c r="H78" s="101">
        <f t="shared" si="8"/>
        <v>-12</v>
      </c>
      <c r="I78" s="103">
        <f t="shared" si="7"/>
        <v>94.487827285254937</v>
      </c>
      <c r="J78" s="103">
        <f t="shared" si="1"/>
        <v>138.6</v>
      </c>
      <c r="K78" s="103">
        <f t="shared" si="2"/>
        <v>306.55737704918033</v>
      </c>
    </row>
    <row r="79" spans="1:11" ht="27.75" customHeight="1" outlineLevel="1" x14ac:dyDescent="0.25">
      <c r="A79" s="106" t="s">
        <v>285</v>
      </c>
      <c r="B79" s="114" t="s">
        <v>13</v>
      </c>
      <c r="C79" s="115">
        <v>106.5</v>
      </c>
      <c r="D79" s="101">
        <f>SUM(E79-C79)</f>
        <v>-106.5</v>
      </c>
      <c r="E79" s="115">
        <v>0</v>
      </c>
      <c r="F79" s="115">
        <v>0</v>
      </c>
      <c r="G79" s="116"/>
      <c r="H79" s="101">
        <f t="shared" si="8"/>
        <v>-106.5</v>
      </c>
      <c r="I79" s="103">
        <f t="shared" si="7"/>
        <v>0</v>
      </c>
      <c r="J79" s="103">
        <f t="shared" si="1"/>
        <v>0</v>
      </c>
      <c r="K79" s="103"/>
    </row>
    <row r="80" spans="1:11" ht="42" customHeight="1" outlineLevel="1" x14ac:dyDescent="0.25">
      <c r="A80" s="106" t="s">
        <v>286</v>
      </c>
      <c r="B80" s="114" t="s">
        <v>287</v>
      </c>
      <c r="C80" s="115">
        <v>26.9</v>
      </c>
      <c r="D80" s="101">
        <f>SUM(E80-C80)</f>
        <v>-26.9</v>
      </c>
      <c r="E80" s="115">
        <v>0</v>
      </c>
      <c r="F80" s="115">
        <v>0</v>
      </c>
      <c r="G80" s="116">
        <v>0</v>
      </c>
      <c r="H80" s="101">
        <f t="shared" si="8"/>
        <v>-26.9</v>
      </c>
      <c r="I80" s="103">
        <f t="shared" si="7"/>
        <v>0</v>
      </c>
      <c r="J80" s="103">
        <f t="shared" si="1"/>
        <v>0</v>
      </c>
      <c r="K80" s="103"/>
    </row>
    <row r="81" spans="1:11" ht="46.5" customHeight="1" outlineLevel="1" x14ac:dyDescent="0.25">
      <c r="A81" s="106" t="s">
        <v>288</v>
      </c>
      <c r="B81" s="110" t="s">
        <v>289</v>
      </c>
      <c r="C81" s="117">
        <v>70.7</v>
      </c>
      <c r="D81" s="101">
        <f>SUM(E81-C81)</f>
        <v>0</v>
      </c>
      <c r="E81" s="115">
        <v>70.7</v>
      </c>
      <c r="F81" s="115">
        <v>70.599999999999994</v>
      </c>
      <c r="G81" s="116">
        <v>0</v>
      </c>
      <c r="H81" s="101">
        <f t="shared" si="8"/>
        <v>-70.7</v>
      </c>
      <c r="I81" s="103">
        <f t="shared" si="7"/>
        <v>0</v>
      </c>
      <c r="J81" s="103">
        <f t="shared" si="1"/>
        <v>-70.599999999999994</v>
      </c>
      <c r="K81" s="103">
        <f t="shared" si="2"/>
        <v>0</v>
      </c>
    </row>
    <row r="82" spans="1:11" ht="74.25" customHeight="1" outlineLevel="1" x14ac:dyDescent="0.25">
      <c r="A82" s="106" t="s">
        <v>290</v>
      </c>
      <c r="B82" s="110" t="s">
        <v>291</v>
      </c>
      <c r="C82" s="117">
        <v>5.5</v>
      </c>
      <c r="D82" s="101">
        <f>SUM(E82-C82)</f>
        <v>0</v>
      </c>
      <c r="E82" s="115">
        <v>5.5</v>
      </c>
      <c r="F82" s="115">
        <v>0</v>
      </c>
      <c r="G82" s="116">
        <v>0</v>
      </c>
      <c r="H82" s="101">
        <f t="shared" si="8"/>
        <v>-5.5</v>
      </c>
      <c r="I82" s="103">
        <f t="shared" si="7"/>
        <v>0</v>
      </c>
      <c r="J82" s="103">
        <f t="shared" si="1"/>
        <v>0</v>
      </c>
      <c r="K82" s="103"/>
    </row>
    <row r="83" spans="1:11" ht="57.75" customHeight="1" outlineLevel="1" x14ac:dyDescent="0.25">
      <c r="A83" s="106" t="s">
        <v>292</v>
      </c>
      <c r="B83" s="110" t="s">
        <v>293</v>
      </c>
      <c r="C83" s="117"/>
      <c r="D83" s="101"/>
      <c r="E83" s="115"/>
      <c r="F83" s="115"/>
      <c r="G83" s="116">
        <v>235.8</v>
      </c>
      <c r="H83" s="101"/>
      <c r="I83" s="103"/>
      <c r="J83" s="103"/>
      <c r="K83" s="103"/>
    </row>
    <row r="84" spans="1:11" ht="43.9" customHeight="1" outlineLevel="1" x14ac:dyDescent="0.25">
      <c r="A84" s="106" t="s">
        <v>294</v>
      </c>
      <c r="B84" s="110" t="s">
        <v>295</v>
      </c>
      <c r="C84" s="117"/>
      <c r="D84" s="101"/>
      <c r="E84" s="115"/>
      <c r="F84" s="115"/>
      <c r="G84" s="116">
        <v>69</v>
      </c>
      <c r="H84" s="101"/>
      <c r="I84" s="103"/>
      <c r="J84" s="103"/>
      <c r="K84" s="103"/>
    </row>
    <row r="85" spans="1:11" ht="59.45" customHeight="1" outlineLevel="1" x14ac:dyDescent="0.25">
      <c r="A85" s="106" t="s">
        <v>296</v>
      </c>
      <c r="B85" s="110" t="s">
        <v>297</v>
      </c>
      <c r="C85" s="117"/>
      <c r="D85" s="101"/>
      <c r="E85" s="115"/>
      <c r="F85" s="115"/>
      <c r="G85" s="116">
        <v>190</v>
      </c>
      <c r="H85" s="101"/>
      <c r="I85" s="103"/>
      <c r="J85" s="103"/>
      <c r="K85" s="103"/>
    </row>
    <row r="86" spans="1:11" ht="42.75" customHeight="1" outlineLevel="1" x14ac:dyDescent="0.25">
      <c r="A86" s="106" t="s">
        <v>298</v>
      </c>
      <c r="B86" s="110" t="s">
        <v>299</v>
      </c>
      <c r="C86" s="117"/>
      <c r="D86" s="101"/>
      <c r="E86" s="115"/>
      <c r="F86" s="115"/>
      <c r="G86" s="116">
        <v>139.69999999999999</v>
      </c>
      <c r="H86" s="101"/>
      <c r="I86" s="103"/>
      <c r="J86" s="103"/>
      <c r="K86" s="103"/>
    </row>
    <row r="87" spans="1:11" ht="42" customHeight="1" outlineLevel="1" x14ac:dyDescent="0.25">
      <c r="A87" s="106" t="s">
        <v>300</v>
      </c>
      <c r="B87" s="110" t="s">
        <v>301</v>
      </c>
      <c r="C87" s="117"/>
      <c r="D87" s="101"/>
      <c r="E87" s="115"/>
      <c r="F87" s="115"/>
      <c r="G87" s="116">
        <v>50</v>
      </c>
      <c r="H87" s="101"/>
      <c r="I87" s="103"/>
      <c r="J87" s="103"/>
      <c r="K87" s="103"/>
    </row>
    <row r="88" spans="1:11" ht="43.5" customHeight="1" outlineLevel="1" x14ac:dyDescent="0.25">
      <c r="A88" s="106" t="s">
        <v>311</v>
      </c>
      <c r="B88" s="182" t="s">
        <v>312</v>
      </c>
      <c r="C88" s="117"/>
      <c r="D88" s="101"/>
      <c r="E88" s="115"/>
      <c r="F88" s="115"/>
      <c r="G88" s="116">
        <v>50</v>
      </c>
      <c r="H88" s="101"/>
      <c r="I88" s="103"/>
      <c r="J88" s="103"/>
      <c r="K88" s="103"/>
    </row>
    <row r="89" spans="1:11" x14ac:dyDescent="0.25">
      <c r="A89" s="118">
        <v>23</v>
      </c>
      <c r="B89" s="118" t="s">
        <v>302</v>
      </c>
      <c r="C89" s="119">
        <f t="shared" ref="C89:H89" si="9">SUM(C26,C6,C17)</f>
        <v>34827.5</v>
      </c>
      <c r="D89" s="119">
        <f t="shared" si="9"/>
        <v>3473.6999999999994</v>
      </c>
      <c r="E89" s="119">
        <f t="shared" si="9"/>
        <v>38303.500000000007</v>
      </c>
      <c r="F89" s="119">
        <f t="shared" si="9"/>
        <v>37964.200000000004</v>
      </c>
      <c r="G89" s="119">
        <f t="shared" si="9"/>
        <v>37835.1</v>
      </c>
      <c r="H89" s="119">
        <f t="shared" si="9"/>
        <v>3007.5999999999967</v>
      </c>
      <c r="I89" s="120">
        <f t="shared" ref="I89:I96" si="10">SUM(G89/C89*100)</f>
        <v>108.63570454382312</v>
      </c>
      <c r="J89" s="120">
        <f t="shared" si="1"/>
        <v>-129.10000000000582</v>
      </c>
      <c r="K89" s="120">
        <f t="shared" si="2"/>
        <v>99.659942788205711</v>
      </c>
    </row>
    <row r="90" spans="1:11" x14ac:dyDescent="0.25">
      <c r="A90" s="101">
        <v>24</v>
      </c>
      <c r="B90" s="100" t="s">
        <v>303</v>
      </c>
      <c r="C90" s="101">
        <v>491.4</v>
      </c>
      <c r="D90" s="101"/>
      <c r="E90" s="121"/>
      <c r="F90" s="101">
        <v>491.4</v>
      </c>
      <c r="G90" s="102">
        <v>539.4</v>
      </c>
      <c r="H90" s="101">
        <f t="shared" ref="H90:H95" si="11">G90-C90</f>
        <v>48</v>
      </c>
      <c r="I90" s="103">
        <f t="shared" si="10"/>
        <v>109.76800976800978</v>
      </c>
      <c r="J90" s="103">
        <f t="shared" si="1"/>
        <v>48</v>
      </c>
      <c r="K90" s="103">
        <f t="shared" ref="K90:K95" si="12">SUM(G90/C90*100)</f>
        <v>109.76800976800978</v>
      </c>
    </row>
    <row r="91" spans="1:11" ht="15.6" customHeight="1" x14ac:dyDescent="0.25">
      <c r="A91" s="101">
        <v>25</v>
      </c>
      <c r="B91" s="100" t="s">
        <v>304</v>
      </c>
      <c r="C91" s="101">
        <v>35.5</v>
      </c>
      <c r="D91" s="101"/>
      <c r="E91" s="121"/>
      <c r="F91" s="101">
        <v>35.5</v>
      </c>
      <c r="G91" s="102">
        <v>51.4</v>
      </c>
      <c r="H91" s="101">
        <f t="shared" si="11"/>
        <v>15.899999999999999</v>
      </c>
      <c r="I91" s="103">
        <f t="shared" si="10"/>
        <v>144.78873239436621</v>
      </c>
      <c r="J91" s="103">
        <f t="shared" si="1"/>
        <v>15.899999999999999</v>
      </c>
      <c r="K91" s="103">
        <f t="shared" si="12"/>
        <v>144.78873239436621</v>
      </c>
    </row>
    <row r="92" spans="1:11" ht="13.9" customHeight="1" x14ac:dyDescent="0.25">
      <c r="A92" s="101">
        <v>26</v>
      </c>
      <c r="B92" s="100" t="s">
        <v>305</v>
      </c>
      <c r="C92" s="101">
        <v>41.7</v>
      </c>
      <c r="D92" s="101"/>
      <c r="E92" s="121"/>
      <c r="F92" s="101">
        <v>41.7</v>
      </c>
      <c r="G92" s="102">
        <v>26.5</v>
      </c>
      <c r="H92" s="101">
        <f t="shared" si="11"/>
        <v>-15.200000000000003</v>
      </c>
      <c r="I92" s="103">
        <f t="shared" si="10"/>
        <v>63.549160671462822</v>
      </c>
      <c r="J92" s="103">
        <f>G92-F92</f>
        <v>-15.200000000000003</v>
      </c>
      <c r="K92" s="103">
        <f t="shared" si="12"/>
        <v>63.549160671462822</v>
      </c>
    </row>
    <row r="93" spans="1:11" ht="13.9" customHeight="1" x14ac:dyDescent="0.25">
      <c r="A93" s="101">
        <v>27</v>
      </c>
      <c r="B93" s="100" t="s">
        <v>306</v>
      </c>
      <c r="C93" s="101">
        <v>300.7</v>
      </c>
      <c r="D93" s="101"/>
      <c r="E93" s="121"/>
      <c r="F93" s="101">
        <v>300.7</v>
      </c>
      <c r="G93" s="102">
        <v>90.7</v>
      </c>
      <c r="H93" s="101">
        <f t="shared" si="11"/>
        <v>-210</v>
      </c>
      <c r="I93" s="103">
        <f t="shared" si="10"/>
        <v>30.162953109411379</v>
      </c>
      <c r="J93" s="103">
        <f>G93-F93</f>
        <v>-210</v>
      </c>
      <c r="K93" s="103">
        <f t="shared" si="12"/>
        <v>30.162953109411379</v>
      </c>
    </row>
    <row r="94" spans="1:11" ht="13.9" customHeight="1" x14ac:dyDescent="0.25">
      <c r="A94" s="101">
        <v>28</v>
      </c>
      <c r="B94" s="100" t="s">
        <v>307</v>
      </c>
      <c r="C94" s="101">
        <v>0</v>
      </c>
      <c r="D94" s="101"/>
      <c r="E94" s="121"/>
      <c r="F94" s="101">
        <v>0</v>
      </c>
      <c r="G94" s="102">
        <v>147.69999999999999</v>
      </c>
      <c r="H94" s="101">
        <f t="shared" si="11"/>
        <v>147.69999999999999</v>
      </c>
      <c r="I94" s="103"/>
      <c r="J94" s="103">
        <f>G94-F94</f>
        <v>147.69999999999999</v>
      </c>
      <c r="K94" s="103"/>
    </row>
    <row r="95" spans="1:11" x14ac:dyDescent="0.25">
      <c r="A95" s="101">
        <v>29</v>
      </c>
      <c r="B95" s="100" t="s">
        <v>308</v>
      </c>
      <c r="C95" s="101">
        <v>170.3</v>
      </c>
      <c r="D95" s="101"/>
      <c r="E95" s="122"/>
      <c r="F95" s="101">
        <v>170.3</v>
      </c>
      <c r="G95" s="102">
        <v>410.2</v>
      </c>
      <c r="H95" s="101">
        <f t="shared" si="11"/>
        <v>239.89999999999998</v>
      </c>
      <c r="I95" s="103">
        <f t="shared" si="10"/>
        <v>240.8690546095126</v>
      </c>
      <c r="J95" s="103">
        <f>G95-F95</f>
        <v>239.89999999999998</v>
      </c>
      <c r="K95" s="103">
        <f t="shared" si="12"/>
        <v>240.8690546095126</v>
      </c>
    </row>
    <row r="96" spans="1:11" ht="30" x14ac:dyDescent="0.25">
      <c r="A96" s="105">
        <v>30</v>
      </c>
      <c r="B96" s="104" t="s">
        <v>309</v>
      </c>
      <c r="C96" s="98">
        <f>SUM(C7:C16,C24:C25,C18:C20,)</f>
        <v>18809</v>
      </c>
      <c r="D96" s="105">
        <f t="shared" ref="D96:J96" si="13">SUM(D7:D16,D24:D25,D18:D20,)</f>
        <v>180</v>
      </c>
      <c r="E96" s="105">
        <f t="shared" si="13"/>
        <v>18989</v>
      </c>
      <c r="F96" s="105">
        <f t="shared" si="13"/>
        <v>19516.200000000004</v>
      </c>
      <c r="G96" s="105">
        <f>SUM(G7:G16,G24:G25,G18:G20,)</f>
        <v>19591</v>
      </c>
      <c r="H96" s="105">
        <f t="shared" si="13"/>
        <v>782</v>
      </c>
      <c r="I96" s="99">
        <f t="shared" si="10"/>
        <v>104.1575841352544</v>
      </c>
      <c r="J96" s="99">
        <f t="shared" si="13"/>
        <v>74.79999999999869</v>
      </c>
      <c r="K96" s="99">
        <f>SUM(G96/F96*100)</f>
        <v>100.38327133355875</v>
      </c>
    </row>
    <row r="97" spans="1:9" x14ac:dyDescent="0.25">
      <c r="A97" s="123"/>
      <c r="B97" s="124" t="s">
        <v>310</v>
      </c>
      <c r="C97" s="123"/>
      <c r="D97" s="123"/>
      <c r="E97" s="123"/>
      <c r="F97" s="123"/>
      <c r="G97" s="123">
        <f>G90+G91+G92+G93+G95+G94</f>
        <v>1265.9000000000001</v>
      </c>
      <c r="H97" s="125"/>
      <c r="I97" s="125"/>
    </row>
    <row r="98" spans="1:9" x14ac:dyDescent="0.25">
      <c r="A98" s="123"/>
      <c r="B98" s="123"/>
      <c r="C98" s="123"/>
      <c r="D98" s="123"/>
      <c r="E98" s="123"/>
      <c r="F98" s="126"/>
      <c r="G98" s="123"/>
      <c r="H98" s="125"/>
      <c r="I98" s="125"/>
    </row>
  </sheetData>
  <mergeCells count="5">
    <mergeCell ref="A3:A4"/>
    <mergeCell ref="B3:B4"/>
    <mergeCell ref="C4:H4"/>
    <mergeCell ref="A2:K2"/>
    <mergeCell ref="H1:K1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1"/>
  <sheetViews>
    <sheetView workbookViewId="0">
      <selection activeCell="G28" sqref="G28"/>
    </sheetView>
  </sheetViews>
  <sheetFormatPr defaultRowHeight="15" x14ac:dyDescent="0.25"/>
  <cols>
    <col min="1" max="1" width="9.140625" style="85"/>
    <col min="2" max="2" width="77.140625" style="85" customWidth="1"/>
    <col min="3" max="3" width="30.28515625" style="85" customWidth="1"/>
    <col min="4" max="16384" width="9.140625" style="85"/>
  </cols>
  <sheetData>
    <row r="1" spans="1:1" ht="15.75" x14ac:dyDescent="0.25">
      <c r="A1" s="46"/>
    </row>
    <row r="2" spans="1:1" ht="15.75" x14ac:dyDescent="0.25">
      <c r="A2" s="46"/>
    </row>
    <row r="3" spans="1:1" ht="15.75" x14ac:dyDescent="0.25">
      <c r="A3" s="46"/>
    </row>
    <row r="4" spans="1:1" ht="15.75" x14ac:dyDescent="0.25">
      <c r="A4" s="46"/>
    </row>
    <row r="5" spans="1:1" ht="15.75" x14ac:dyDescent="0.25">
      <c r="A5" s="46"/>
    </row>
    <row r="6" spans="1:1" ht="15.75" x14ac:dyDescent="0.25">
      <c r="A6" s="47"/>
    </row>
    <row r="7" spans="1:1" ht="15.75" x14ac:dyDescent="0.25">
      <c r="A7" s="47"/>
    </row>
    <row r="11" spans="1:1" ht="30.75" customHeight="1" x14ac:dyDescent="0.25"/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7172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476250</xdr:colOff>
                <xdr:row>28</xdr:row>
                <xdr:rowOff>9525</xdr:rowOff>
              </to>
            </anchor>
          </objectPr>
        </oleObject>
      </mc:Choice>
      <mc:Fallback>
        <oleObject progId="Word.Document.12" shapeId="717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workbookViewId="0">
      <selection activeCell="C9" sqref="C9"/>
    </sheetView>
  </sheetViews>
  <sheetFormatPr defaultRowHeight="15" x14ac:dyDescent="0.25"/>
  <cols>
    <col min="1" max="1" width="5.28515625" customWidth="1"/>
    <col min="2" max="2" width="71.28515625" customWidth="1"/>
    <col min="3" max="3" width="10" customWidth="1"/>
    <col min="4" max="4" width="9.5703125" customWidth="1"/>
    <col min="5" max="5" width="13.28515625" customWidth="1"/>
    <col min="6" max="6" width="18.28515625" customWidth="1"/>
  </cols>
  <sheetData>
    <row r="1" spans="1:6" x14ac:dyDescent="0.25">
      <c r="F1" s="48" t="s">
        <v>113</v>
      </c>
    </row>
    <row r="2" spans="1:6" ht="15.75" x14ac:dyDescent="0.25">
      <c r="A2" s="147" t="s">
        <v>112</v>
      </c>
      <c r="B2" s="147"/>
      <c r="C2" s="147"/>
      <c r="D2" s="147"/>
      <c r="E2" s="147"/>
      <c r="F2" s="147"/>
    </row>
    <row r="3" spans="1:6" ht="15.75" thickBot="1" x14ac:dyDescent="0.3">
      <c r="B3" s="131" t="s">
        <v>45</v>
      </c>
      <c r="C3" s="131"/>
      <c r="D3" s="131"/>
      <c r="E3" s="131"/>
      <c r="F3" s="131"/>
    </row>
    <row r="4" spans="1:6" ht="15" customHeight="1" x14ac:dyDescent="0.25">
      <c r="A4" s="132" t="s">
        <v>46</v>
      </c>
      <c r="B4" s="150" t="s">
        <v>44</v>
      </c>
      <c r="C4" s="152" t="s">
        <v>48</v>
      </c>
      <c r="D4" s="153"/>
      <c r="E4" s="153"/>
      <c r="F4" s="154"/>
    </row>
    <row r="5" spans="1:6" x14ac:dyDescent="0.25">
      <c r="A5" s="133"/>
      <c r="B5" s="151"/>
      <c r="C5" s="155" t="s">
        <v>0</v>
      </c>
      <c r="D5" s="139" t="s">
        <v>1</v>
      </c>
      <c r="E5" s="139"/>
      <c r="F5" s="157" t="s">
        <v>2</v>
      </c>
    </row>
    <row r="6" spans="1:6" ht="54" customHeight="1" x14ac:dyDescent="0.25">
      <c r="A6" s="133"/>
      <c r="B6" s="151"/>
      <c r="C6" s="156"/>
      <c r="D6" s="18" t="s">
        <v>0</v>
      </c>
      <c r="E6" s="1" t="s">
        <v>3</v>
      </c>
      <c r="F6" s="158"/>
    </row>
    <row r="7" spans="1:6" ht="22.5" customHeight="1" x14ac:dyDescent="0.25">
      <c r="A7" s="17" t="s">
        <v>21</v>
      </c>
      <c r="B7" s="2" t="s">
        <v>12</v>
      </c>
      <c r="C7" s="3">
        <f>D7+F7</f>
        <v>69.7</v>
      </c>
      <c r="D7" s="3">
        <v>8.1999999999999993</v>
      </c>
      <c r="E7" s="3">
        <v>7.3</v>
      </c>
      <c r="F7" s="6">
        <v>61.5</v>
      </c>
    </row>
    <row r="8" spans="1:6" ht="30.75" customHeight="1" x14ac:dyDescent="0.25">
      <c r="A8" s="10" t="s">
        <v>22</v>
      </c>
      <c r="B8" s="2" t="s">
        <v>52</v>
      </c>
      <c r="C8" s="3">
        <f t="shared" ref="C8:C32" si="0">D8+F8</f>
        <v>69.7</v>
      </c>
      <c r="D8" s="3">
        <v>0</v>
      </c>
      <c r="E8" s="3">
        <v>0</v>
      </c>
      <c r="F8" s="6">
        <v>69.7</v>
      </c>
    </row>
    <row r="9" spans="1:6" ht="27" customHeight="1" x14ac:dyDescent="0.25">
      <c r="A9" s="10" t="s">
        <v>23</v>
      </c>
      <c r="B9" s="2" t="s">
        <v>6</v>
      </c>
      <c r="C9" s="3">
        <f t="shared" si="0"/>
        <v>20</v>
      </c>
      <c r="D9" s="3">
        <v>0.5</v>
      </c>
      <c r="E9" s="3">
        <v>0.3</v>
      </c>
      <c r="F9" s="6">
        <v>19.5</v>
      </c>
    </row>
    <row r="10" spans="1:6" ht="27" customHeight="1" x14ac:dyDescent="0.25">
      <c r="A10" s="10" t="s">
        <v>24</v>
      </c>
      <c r="B10" s="2" t="s">
        <v>7</v>
      </c>
      <c r="C10" s="3">
        <f t="shared" si="0"/>
        <v>15.7</v>
      </c>
      <c r="D10" s="3">
        <v>0</v>
      </c>
      <c r="E10" s="3">
        <v>0</v>
      </c>
      <c r="F10" s="6">
        <v>15.7</v>
      </c>
    </row>
    <row r="11" spans="1:6" ht="21.75" customHeight="1" x14ac:dyDescent="0.25">
      <c r="A11" s="10" t="s">
        <v>25</v>
      </c>
      <c r="B11" s="2" t="s">
        <v>8</v>
      </c>
      <c r="C11" s="3">
        <f t="shared" si="0"/>
        <v>5.6</v>
      </c>
      <c r="D11" s="3">
        <v>4.0999999999999996</v>
      </c>
      <c r="E11" s="3">
        <v>0</v>
      </c>
      <c r="F11" s="6">
        <v>1.5</v>
      </c>
    </row>
    <row r="12" spans="1:6" ht="21.75" customHeight="1" x14ac:dyDescent="0.25">
      <c r="A12" s="10" t="s">
        <v>26</v>
      </c>
      <c r="B12" s="2" t="s">
        <v>9</v>
      </c>
      <c r="C12" s="3">
        <f t="shared" si="0"/>
        <v>1.4000000000000001</v>
      </c>
      <c r="D12" s="4">
        <v>1.1000000000000001</v>
      </c>
      <c r="E12" s="4">
        <v>0</v>
      </c>
      <c r="F12" s="7">
        <v>0.3</v>
      </c>
    </row>
    <row r="13" spans="1:6" ht="29.25" customHeight="1" x14ac:dyDescent="0.25">
      <c r="A13" s="10" t="s">
        <v>27</v>
      </c>
      <c r="B13" s="5" t="s">
        <v>19</v>
      </c>
      <c r="C13" s="3">
        <f t="shared" si="0"/>
        <v>30.2</v>
      </c>
      <c r="D13" s="4">
        <v>30.2</v>
      </c>
      <c r="E13" s="4">
        <v>5.0999999999999996</v>
      </c>
      <c r="F13" s="7">
        <v>0</v>
      </c>
    </row>
    <row r="14" spans="1:6" ht="21.75" customHeight="1" x14ac:dyDescent="0.25">
      <c r="A14" s="10" t="s">
        <v>28</v>
      </c>
      <c r="B14" s="2" t="s">
        <v>53</v>
      </c>
      <c r="C14" s="3">
        <f t="shared" si="0"/>
        <v>10.199999999999999</v>
      </c>
      <c r="D14" s="4">
        <v>0</v>
      </c>
      <c r="E14" s="4">
        <v>0</v>
      </c>
      <c r="F14" s="7">
        <v>10.199999999999999</v>
      </c>
    </row>
    <row r="15" spans="1:6" ht="24" customHeight="1" x14ac:dyDescent="0.25">
      <c r="A15" s="10" t="s">
        <v>29</v>
      </c>
      <c r="B15" s="5" t="s">
        <v>14</v>
      </c>
      <c r="C15" s="3">
        <f t="shared" si="0"/>
        <v>28.1</v>
      </c>
      <c r="D15" s="4">
        <v>11</v>
      </c>
      <c r="E15" s="4">
        <v>1</v>
      </c>
      <c r="F15" s="7">
        <v>17.100000000000001</v>
      </c>
    </row>
    <row r="16" spans="1:6" ht="22.5" customHeight="1" x14ac:dyDescent="0.25">
      <c r="A16" s="10" t="s">
        <v>30</v>
      </c>
      <c r="B16" s="2" t="s">
        <v>11</v>
      </c>
      <c r="C16" s="3">
        <f t="shared" si="0"/>
        <v>40</v>
      </c>
      <c r="D16" s="4">
        <v>0</v>
      </c>
      <c r="E16" s="4">
        <v>0</v>
      </c>
      <c r="F16" s="7">
        <v>40</v>
      </c>
    </row>
    <row r="17" spans="1:6" ht="30" customHeight="1" x14ac:dyDescent="0.25">
      <c r="A17" s="10" t="s">
        <v>31</v>
      </c>
      <c r="B17" s="5" t="s">
        <v>18</v>
      </c>
      <c r="C17" s="3">
        <f t="shared" si="0"/>
        <v>0.5</v>
      </c>
      <c r="D17" s="4">
        <v>0.5</v>
      </c>
      <c r="E17" s="4">
        <v>0</v>
      </c>
      <c r="F17" s="7">
        <v>0</v>
      </c>
    </row>
    <row r="18" spans="1:6" ht="21" customHeight="1" x14ac:dyDescent="0.25">
      <c r="A18" s="10" t="s">
        <v>32</v>
      </c>
      <c r="B18" s="2" t="s">
        <v>54</v>
      </c>
      <c r="C18" s="3">
        <f t="shared" si="0"/>
        <v>4.8</v>
      </c>
      <c r="D18" s="4">
        <v>4.8</v>
      </c>
      <c r="E18" s="4">
        <v>0</v>
      </c>
      <c r="F18" s="7">
        <v>0</v>
      </c>
    </row>
    <row r="19" spans="1:6" ht="30" customHeight="1" x14ac:dyDescent="0.25">
      <c r="A19" s="10" t="s">
        <v>33</v>
      </c>
      <c r="B19" s="2" t="s">
        <v>55</v>
      </c>
      <c r="C19" s="3">
        <f t="shared" si="0"/>
        <v>14.5</v>
      </c>
      <c r="D19" s="4">
        <v>1</v>
      </c>
      <c r="E19" s="4">
        <v>0</v>
      </c>
      <c r="F19" s="7">
        <v>13.5</v>
      </c>
    </row>
    <row r="20" spans="1:6" ht="27.75" customHeight="1" x14ac:dyDescent="0.25">
      <c r="A20" s="10" t="s">
        <v>34</v>
      </c>
      <c r="B20" s="2" t="s">
        <v>56</v>
      </c>
      <c r="C20" s="3">
        <f t="shared" si="0"/>
        <v>15</v>
      </c>
      <c r="D20" s="4">
        <v>10</v>
      </c>
      <c r="E20" s="4">
        <v>9.9</v>
      </c>
      <c r="F20" s="7">
        <v>5</v>
      </c>
    </row>
    <row r="21" spans="1:6" ht="30.75" customHeight="1" x14ac:dyDescent="0.25">
      <c r="A21" s="10" t="s">
        <v>35</v>
      </c>
      <c r="B21" s="5" t="s">
        <v>13</v>
      </c>
      <c r="C21" s="3">
        <f t="shared" si="0"/>
        <v>2.4</v>
      </c>
      <c r="D21" s="4">
        <v>0.1</v>
      </c>
      <c r="E21" s="4">
        <v>0</v>
      </c>
      <c r="F21" s="7">
        <v>2.2999999999999998</v>
      </c>
    </row>
    <row r="22" spans="1:6" ht="30" customHeight="1" x14ac:dyDescent="0.25">
      <c r="A22" s="10" t="s">
        <v>36</v>
      </c>
      <c r="B22" s="5" t="s">
        <v>17</v>
      </c>
      <c r="C22" s="3">
        <f t="shared" si="0"/>
        <v>40</v>
      </c>
      <c r="D22" s="4">
        <v>14</v>
      </c>
      <c r="E22" s="4">
        <v>12.1</v>
      </c>
      <c r="F22" s="7">
        <v>26</v>
      </c>
    </row>
    <row r="23" spans="1:6" ht="21.75" customHeight="1" x14ac:dyDescent="0.25">
      <c r="A23" s="10" t="s">
        <v>37</v>
      </c>
      <c r="B23" s="5" t="s">
        <v>57</v>
      </c>
      <c r="C23" s="3">
        <f t="shared" si="0"/>
        <v>0</v>
      </c>
      <c r="D23" s="4">
        <v>0</v>
      </c>
      <c r="E23" s="4">
        <v>0</v>
      </c>
      <c r="F23" s="7">
        <v>0</v>
      </c>
    </row>
    <row r="24" spans="1:6" ht="26.25" customHeight="1" x14ac:dyDescent="0.25">
      <c r="A24" s="10" t="s">
        <v>38</v>
      </c>
      <c r="B24" s="5" t="s">
        <v>59</v>
      </c>
      <c r="C24" s="3">
        <f t="shared" si="0"/>
        <v>0</v>
      </c>
      <c r="D24" s="4">
        <v>0</v>
      </c>
      <c r="E24" s="4">
        <v>0</v>
      </c>
      <c r="F24" s="7">
        <v>0</v>
      </c>
    </row>
    <row r="25" spans="1:6" s="16" customFormat="1" ht="28.5" customHeight="1" x14ac:dyDescent="0.25">
      <c r="A25" s="15" t="s">
        <v>39</v>
      </c>
      <c r="B25" s="5" t="s">
        <v>61</v>
      </c>
      <c r="C25" s="3">
        <f t="shared" si="0"/>
        <v>0</v>
      </c>
      <c r="D25" s="4">
        <v>0</v>
      </c>
      <c r="E25" s="4">
        <v>0</v>
      </c>
      <c r="F25" s="7">
        <v>0</v>
      </c>
    </row>
    <row r="26" spans="1:6" ht="32.25" customHeight="1" x14ac:dyDescent="0.25">
      <c r="A26" s="10" t="s">
        <v>40</v>
      </c>
      <c r="B26" s="5" t="s">
        <v>62</v>
      </c>
      <c r="C26" s="3">
        <f t="shared" si="0"/>
        <v>0</v>
      </c>
      <c r="D26" s="4">
        <v>0</v>
      </c>
      <c r="E26" s="4">
        <v>0</v>
      </c>
      <c r="F26" s="7">
        <v>0</v>
      </c>
    </row>
    <row r="27" spans="1:6" ht="29.25" customHeight="1" x14ac:dyDescent="0.25">
      <c r="A27" s="10" t="s">
        <v>41</v>
      </c>
      <c r="B27" s="2" t="s">
        <v>5</v>
      </c>
      <c r="C27" s="3">
        <f t="shared" si="0"/>
        <v>16.7</v>
      </c>
      <c r="D27" s="4">
        <v>0.2</v>
      </c>
      <c r="E27" s="4">
        <v>0.2</v>
      </c>
      <c r="F27" s="7">
        <v>16.5</v>
      </c>
    </row>
    <row r="28" spans="1:6" ht="30.75" customHeight="1" x14ac:dyDescent="0.25">
      <c r="A28" s="10" t="s">
        <v>42</v>
      </c>
      <c r="B28" s="5" t="s">
        <v>63</v>
      </c>
      <c r="C28" s="3">
        <f t="shared" si="0"/>
        <v>58.7</v>
      </c>
      <c r="D28" s="4">
        <v>0</v>
      </c>
      <c r="E28" s="4">
        <v>0</v>
      </c>
      <c r="F28" s="7">
        <v>58.7</v>
      </c>
    </row>
    <row r="29" spans="1:6" ht="27" customHeight="1" x14ac:dyDescent="0.25">
      <c r="A29" s="10" t="s">
        <v>43</v>
      </c>
      <c r="B29" s="5" t="s">
        <v>51</v>
      </c>
      <c r="C29" s="3">
        <f t="shared" si="0"/>
        <v>1.1000000000000001</v>
      </c>
      <c r="D29" s="4">
        <v>0</v>
      </c>
      <c r="E29" s="4">
        <v>0</v>
      </c>
      <c r="F29" s="7">
        <v>1.1000000000000001</v>
      </c>
    </row>
    <row r="30" spans="1:6" ht="24.75" customHeight="1" x14ac:dyDescent="0.25">
      <c r="A30" s="10" t="s">
        <v>47</v>
      </c>
      <c r="B30" s="5" t="s">
        <v>15</v>
      </c>
      <c r="C30" s="3">
        <f t="shared" si="0"/>
        <v>30</v>
      </c>
      <c r="D30" s="4">
        <v>2</v>
      </c>
      <c r="E30" s="4">
        <v>1</v>
      </c>
      <c r="F30" s="7">
        <v>28</v>
      </c>
    </row>
    <row r="31" spans="1:6" ht="30" customHeight="1" x14ac:dyDescent="0.25">
      <c r="A31" s="10" t="s">
        <v>58</v>
      </c>
      <c r="B31" s="5" t="s">
        <v>10</v>
      </c>
      <c r="C31" s="3">
        <f t="shared" si="0"/>
        <v>19.7</v>
      </c>
      <c r="D31" s="4">
        <v>0.8</v>
      </c>
      <c r="E31" s="4">
        <v>0.2</v>
      </c>
      <c r="F31" s="7">
        <v>18.899999999999999</v>
      </c>
    </row>
    <row r="32" spans="1:6" ht="26.25" customHeight="1" x14ac:dyDescent="0.25">
      <c r="A32" s="10" t="s">
        <v>60</v>
      </c>
      <c r="B32" s="5" t="s">
        <v>73</v>
      </c>
      <c r="C32" s="3">
        <f t="shared" si="0"/>
        <v>80</v>
      </c>
      <c r="D32" s="4">
        <v>80</v>
      </c>
      <c r="E32" s="4">
        <v>1.7</v>
      </c>
      <c r="F32" s="7">
        <v>0</v>
      </c>
    </row>
    <row r="33" spans="1:6" ht="15.75" thickBot="1" x14ac:dyDescent="0.3">
      <c r="A33" s="148" t="s">
        <v>20</v>
      </c>
      <c r="B33" s="149"/>
      <c r="C33" s="8">
        <f>SUM(C7:C32)</f>
        <v>574</v>
      </c>
      <c r="D33" s="8">
        <f>SUM(D7:D32)</f>
        <v>168.5</v>
      </c>
      <c r="E33" s="8">
        <f>SUM(E7:E32)</f>
        <v>38.800000000000011</v>
      </c>
      <c r="F33" s="9">
        <f>SUM(F7:F32)</f>
        <v>405.49999999999994</v>
      </c>
    </row>
    <row r="34" spans="1:6" x14ac:dyDescent="0.25">
      <c r="B34" s="11"/>
    </row>
  </sheetData>
  <mergeCells count="9">
    <mergeCell ref="A2:F2"/>
    <mergeCell ref="A33:B33"/>
    <mergeCell ref="B3:F3"/>
    <mergeCell ref="A4:A6"/>
    <mergeCell ref="B4:B6"/>
    <mergeCell ref="C4:F4"/>
    <mergeCell ref="C5:C6"/>
    <mergeCell ref="D5:E5"/>
    <mergeCell ref="F5:F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R10:R15"/>
  <sheetViews>
    <sheetView workbookViewId="0">
      <selection activeCell="P15" sqref="P15"/>
    </sheetView>
  </sheetViews>
  <sheetFormatPr defaultRowHeight="15.75" x14ac:dyDescent="0.25"/>
  <cols>
    <col min="1" max="7" width="9.140625" style="87"/>
    <col min="8" max="8" width="7.140625" style="87" customWidth="1"/>
    <col min="9" max="16384" width="9.140625" style="87"/>
  </cols>
  <sheetData>
    <row r="10" spans="18:18" x14ac:dyDescent="0.25">
      <c r="R10" s="88"/>
    </row>
    <row r="11" spans="18:18" x14ac:dyDescent="0.25">
      <c r="R11" s="88"/>
    </row>
    <row r="12" spans="18:18" x14ac:dyDescent="0.25">
      <c r="R12" s="88"/>
    </row>
    <row r="13" spans="18:18" x14ac:dyDescent="0.25">
      <c r="R13" s="88"/>
    </row>
    <row r="14" spans="18:18" x14ac:dyDescent="0.25">
      <c r="R14" s="88"/>
    </row>
    <row r="15" spans="18:18" x14ac:dyDescent="0.25">
      <c r="R15" s="89"/>
    </row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9217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38100</xdr:rowOff>
              </from>
              <to>
                <xdr:col>13</xdr:col>
                <xdr:colOff>304800</xdr:colOff>
                <xdr:row>28</xdr:row>
                <xdr:rowOff>28575</xdr:rowOff>
              </to>
            </anchor>
          </objectPr>
        </oleObject>
      </mc:Choice>
      <mc:Fallback>
        <oleObject progId="Word.Document.12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"/>
  <sheetViews>
    <sheetView workbookViewId="0">
      <selection activeCell="R8" sqref="R8"/>
    </sheetView>
  </sheetViews>
  <sheetFormatPr defaultRowHeight="25.5" customHeight="1" x14ac:dyDescent="0.25"/>
  <cols>
    <col min="1" max="11" width="9.140625" style="87"/>
    <col min="12" max="12" width="8.28515625" style="87" customWidth="1"/>
    <col min="13" max="13" width="9.140625" style="87"/>
    <col min="14" max="14" width="8.5703125" style="87" customWidth="1"/>
    <col min="15" max="16384" width="9.140625" style="87"/>
  </cols>
  <sheetData>
    <row r="5" ht="21" customHeight="1" x14ac:dyDescent="0.25"/>
  </sheetData>
  <pageMargins left="0.7" right="0.7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819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457200</xdr:colOff>
                <xdr:row>20</xdr:row>
                <xdr:rowOff>190500</xdr:rowOff>
              </to>
            </anchor>
          </objectPr>
        </oleObject>
      </mc:Choice>
      <mc:Fallback>
        <oleObject progId="Word.Document.12" shapeId="819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3" workbookViewId="0">
      <selection activeCell="C5" sqref="C5:C6"/>
    </sheetView>
  </sheetViews>
  <sheetFormatPr defaultRowHeight="15" x14ac:dyDescent="0.25"/>
  <cols>
    <col min="1" max="1" width="7.140625" style="49" customWidth="1"/>
    <col min="2" max="2" width="56.140625" style="49" customWidth="1"/>
    <col min="3" max="3" width="10" style="49" customWidth="1"/>
    <col min="4" max="4" width="9.5703125" style="49" customWidth="1"/>
    <col min="5" max="5" width="13.28515625" style="49" customWidth="1"/>
    <col min="6" max="6" width="18.28515625" style="49" customWidth="1"/>
    <col min="7" max="7" width="3.5703125" style="49" customWidth="1"/>
    <col min="8" max="16384" width="9.140625" style="49"/>
  </cols>
  <sheetData>
    <row r="1" spans="1:7" x14ac:dyDescent="0.25">
      <c r="F1" s="50" t="s">
        <v>114</v>
      </c>
    </row>
    <row r="2" spans="1:7" ht="34.5" customHeight="1" x14ac:dyDescent="0.25">
      <c r="A2" s="159" t="s">
        <v>115</v>
      </c>
      <c r="B2" s="159"/>
      <c r="C2" s="159"/>
      <c r="D2" s="159"/>
      <c r="E2" s="159"/>
      <c r="F2" s="159"/>
      <c r="G2" s="51"/>
    </row>
    <row r="3" spans="1:7" ht="15.75" thickBot="1" x14ac:dyDescent="0.3">
      <c r="B3" s="160" t="s">
        <v>116</v>
      </c>
      <c r="C3" s="160"/>
      <c r="D3" s="160"/>
      <c r="E3" s="160"/>
      <c r="F3" s="160"/>
      <c r="G3" s="52"/>
    </row>
    <row r="4" spans="1:7" x14ac:dyDescent="0.25">
      <c r="A4" s="161" t="s">
        <v>46</v>
      </c>
      <c r="B4" s="164" t="s">
        <v>117</v>
      </c>
      <c r="C4" s="167" t="s">
        <v>147</v>
      </c>
      <c r="D4" s="168"/>
      <c r="E4" s="168"/>
      <c r="F4" s="169"/>
      <c r="G4" s="53"/>
    </row>
    <row r="5" spans="1:7" x14ac:dyDescent="0.25">
      <c r="A5" s="162"/>
      <c r="B5" s="165"/>
      <c r="C5" s="170" t="s">
        <v>0</v>
      </c>
      <c r="D5" s="172" t="s">
        <v>1</v>
      </c>
      <c r="E5" s="172"/>
      <c r="F5" s="157" t="s">
        <v>2</v>
      </c>
      <c r="G5" s="54"/>
    </row>
    <row r="6" spans="1:7" ht="36.75" customHeight="1" thickBot="1" x14ac:dyDescent="0.3">
      <c r="A6" s="163"/>
      <c r="B6" s="166"/>
      <c r="C6" s="171"/>
      <c r="D6" s="55" t="s">
        <v>0</v>
      </c>
      <c r="E6" s="56" t="s">
        <v>3</v>
      </c>
      <c r="F6" s="173"/>
      <c r="G6" s="54"/>
    </row>
    <row r="7" spans="1:7" ht="31.5" x14ac:dyDescent="0.25">
      <c r="A7" s="57" t="s">
        <v>21</v>
      </c>
      <c r="B7" s="58" t="s">
        <v>118</v>
      </c>
      <c r="C7" s="59">
        <v>124697</v>
      </c>
      <c r="D7" s="59">
        <v>0</v>
      </c>
      <c r="E7" s="59">
        <v>0</v>
      </c>
      <c r="F7" s="60">
        <v>124697</v>
      </c>
      <c r="G7" s="12"/>
    </row>
    <row r="8" spans="1:7" ht="15.75" x14ac:dyDescent="0.25">
      <c r="A8" s="61" t="s">
        <v>22</v>
      </c>
      <c r="B8" s="62" t="s">
        <v>119</v>
      </c>
      <c r="C8" s="3">
        <v>16000</v>
      </c>
      <c r="D8" s="3">
        <v>0</v>
      </c>
      <c r="E8" s="3">
        <v>0</v>
      </c>
      <c r="F8" s="6">
        <v>16000</v>
      </c>
      <c r="G8" s="12"/>
    </row>
    <row r="9" spans="1:7" ht="15.75" x14ac:dyDescent="0.25">
      <c r="A9" s="61" t="s">
        <v>23</v>
      </c>
      <c r="B9" s="63" t="s">
        <v>120</v>
      </c>
      <c r="C9" s="3">
        <v>18563</v>
      </c>
      <c r="D9" s="64">
        <v>0</v>
      </c>
      <c r="E9" s="64">
        <v>0</v>
      </c>
      <c r="F9" s="6">
        <v>18563</v>
      </c>
      <c r="G9" s="65"/>
    </row>
    <row r="10" spans="1:7" ht="15.75" x14ac:dyDescent="0.25">
      <c r="A10" s="61" t="s">
        <v>24</v>
      </c>
      <c r="B10" s="58" t="s">
        <v>121</v>
      </c>
      <c r="C10" s="3">
        <v>45707</v>
      </c>
      <c r="D10" s="4">
        <v>0</v>
      </c>
      <c r="E10" s="4">
        <v>0</v>
      </c>
      <c r="F10" s="6">
        <v>45707</v>
      </c>
      <c r="G10" s="65"/>
    </row>
    <row r="11" spans="1:7" ht="27" customHeight="1" x14ac:dyDescent="0.25">
      <c r="A11" s="61" t="s">
        <v>25</v>
      </c>
      <c r="B11" s="58" t="s">
        <v>122</v>
      </c>
      <c r="C11" s="3">
        <v>8000</v>
      </c>
      <c r="D11" s="4">
        <v>0</v>
      </c>
      <c r="E11" s="4">
        <v>0</v>
      </c>
      <c r="F11" s="6">
        <v>8000</v>
      </c>
      <c r="G11" s="65"/>
    </row>
    <row r="12" spans="1:7" ht="47.25" x14ac:dyDescent="0.25">
      <c r="A12" s="61" t="s">
        <v>26</v>
      </c>
      <c r="B12" s="58" t="s">
        <v>123</v>
      </c>
      <c r="C12" s="4">
        <v>31000</v>
      </c>
      <c r="D12" s="64">
        <v>0</v>
      </c>
      <c r="E12" s="64">
        <v>0</v>
      </c>
      <c r="F12" s="7">
        <v>31000</v>
      </c>
      <c r="G12" s="65"/>
    </row>
    <row r="13" spans="1:7" ht="31.5" x14ac:dyDescent="0.25">
      <c r="A13" s="61" t="s">
        <v>27</v>
      </c>
      <c r="B13" s="58" t="s">
        <v>124</v>
      </c>
      <c r="C13" s="4">
        <v>5000</v>
      </c>
      <c r="D13" s="4">
        <v>5000</v>
      </c>
      <c r="E13" s="3">
        <v>0</v>
      </c>
      <c r="F13" s="6">
        <v>0</v>
      </c>
      <c r="G13" s="12"/>
    </row>
    <row r="14" spans="1:7" ht="31.5" x14ac:dyDescent="0.25">
      <c r="A14" s="61" t="s">
        <v>28</v>
      </c>
      <c r="B14" s="58" t="s">
        <v>146</v>
      </c>
      <c r="C14" s="4">
        <v>11000</v>
      </c>
      <c r="D14" s="3">
        <v>0</v>
      </c>
      <c r="E14" s="3">
        <v>0</v>
      </c>
      <c r="F14" s="7">
        <v>11000</v>
      </c>
      <c r="G14" s="12"/>
    </row>
    <row r="15" spans="1:7" ht="31.5" x14ac:dyDescent="0.25">
      <c r="A15" s="61" t="s">
        <v>29</v>
      </c>
      <c r="B15" s="58" t="s">
        <v>125</v>
      </c>
      <c r="C15" s="4">
        <v>15000</v>
      </c>
      <c r="D15" s="3">
        <v>0</v>
      </c>
      <c r="E15" s="3">
        <v>0</v>
      </c>
      <c r="F15" s="7">
        <v>15000</v>
      </c>
      <c r="G15" s="12"/>
    </row>
    <row r="16" spans="1:7" ht="31.5" x14ac:dyDescent="0.25">
      <c r="A16" s="61" t="s">
        <v>30</v>
      </c>
      <c r="B16" s="58" t="s">
        <v>126</v>
      </c>
      <c r="C16" s="4">
        <v>5000</v>
      </c>
      <c r="D16" s="4">
        <v>5000</v>
      </c>
      <c r="E16" s="3">
        <v>0</v>
      </c>
      <c r="F16" s="6">
        <v>0</v>
      </c>
      <c r="G16" s="12"/>
    </row>
    <row r="17" spans="1:7" ht="15.75" x14ac:dyDescent="0.25">
      <c r="A17" s="61" t="s">
        <v>31</v>
      </c>
      <c r="B17" s="58" t="s">
        <v>127</v>
      </c>
      <c r="C17" s="4">
        <v>16000</v>
      </c>
      <c r="D17" s="64">
        <v>0</v>
      </c>
      <c r="E17" s="64">
        <v>0</v>
      </c>
      <c r="F17" s="7">
        <v>16000</v>
      </c>
      <c r="G17" s="65"/>
    </row>
    <row r="18" spans="1:7" ht="15.75" x14ac:dyDescent="0.25">
      <c r="A18" s="61" t="s">
        <v>32</v>
      </c>
      <c r="B18" s="58" t="s">
        <v>128</v>
      </c>
      <c r="C18" s="4">
        <v>4000</v>
      </c>
      <c r="D18" s="64">
        <v>0</v>
      </c>
      <c r="E18" s="64">
        <v>0</v>
      </c>
      <c r="F18" s="7">
        <v>4000</v>
      </c>
      <c r="G18" s="65"/>
    </row>
    <row r="19" spans="1:7" ht="15.75" x14ac:dyDescent="0.25">
      <c r="A19" s="61" t="s">
        <v>33</v>
      </c>
      <c r="B19" s="58" t="s">
        <v>129</v>
      </c>
      <c r="C19" s="4">
        <v>5000</v>
      </c>
      <c r="D19" s="4">
        <v>0</v>
      </c>
      <c r="E19" s="4">
        <v>0</v>
      </c>
      <c r="F19" s="7">
        <v>5000</v>
      </c>
      <c r="G19" s="65"/>
    </row>
    <row r="20" spans="1:7" ht="15.75" x14ac:dyDescent="0.25">
      <c r="A20" s="61" t="s">
        <v>34</v>
      </c>
      <c r="B20" s="58" t="s">
        <v>130</v>
      </c>
      <c r="C20" s="4">
        <v>10000</v>
      </c>
      <c r="D20" s="4">
        <v>0</v>
      </c>
      <c r="E20" s="4">
        <v>0</v>
      </c>
      <c r="F20" s="7">
        <v>10000</v>
      </c>
      <c r="G20" s="65"/>
    </row>
    <row r="21" spans="1:7" ht="31.5" x14ac:dyDescent="0.25">
      <c r="A21" s="61" t="s">
        <v>35</v>
      </c>
      <c r="B21" s="58" t="s">
        <v>131</v>
      </c>
      <c r="C21" s="4">
        <v>8000</v>
      </c>
      <c r="D21" s="4">
        <v>8000</v>
      </c>
      <c r="E21" s="4">
        <v>0</v>
      </c>
      <c r="F21" s="7">
        <v>0</v>
      </c>
      <c r="G21" s="65"/>
    </row>
    <row r="22" spans="1:7" ht="31.5" x14ac:dyDescent="0.25">
      <c r="A22" s="61" t="s">
        <v>36</v>
      </c>
      <c r="B22" s="58" t="s">
        <v>132</v>
      </c>
      <c r="C22" s="4">
        <v>5000</v>
      </c>
      <c r="D22" s="4">
        <v>0</v>
      </c>
      <c r="E22" s="4">
        <v>0</v>
      </c>
      <c r="F22" s="7">
        <v>5000</v>
      </c>
      <c r="G22" s="65"/>
    </row>
    <row r="23" spans="1:7" ht="15.75" x14ac:dyDescent="0.25">
      <c r="A23" s="61" t="s">
        <v>37</v>
      </c>
      <c r="B23" s="58" t="s">
        <v>133</v>
      </c>
      <c r="C23" s="4">
        <v>5000</v>
      </c>
      <c r="D23" s="4">
        <v>5000</v>
      </c>
      <c r="E23" s="4">
        <v>0</v>
      </c>
      <c r="F23" s="7">
        <v>0</v>
      </c>
      <c r="G23" s="65"/>
    </row>
    <row r="24" spans="1:7" ht="15.75" x14ac:dyDescent="0.25">
      <c r="A24" s="61" t="s">
        <v>38</v>
      </c>
      <c r="B24" s="58" t="s">
        <v>134</v>
      </c>
      <c r="C24" s="4">
        <v>50000</v>
      </c>
      <c r="D24" s="4">
        <v>0</v>
      </c>
      <c r="E24" s="4">
        <v>0</v>
      </c>
      <c r="F24" s="7">
        <v>50000</v>
      </c>
      <c r="G24" s="65"/>
    </row>
    <row r="25" spans="1:7" ht="15.75" x14ac:dyDescent="0.25">
      <c r="A25" s="61" t="s">
        <v>39</v>
      </c>
      <c r="B25" s="58" t="s">
        <v>135</v>
      </c>
      <c r="C25" s="4">
        <v>10000</v>
      </c>
      <c r="D25" s="4">
        <v>0</v>
      </c>
      <c r="E25" s="66">
        <v>0</v>
      </c>
      <c r="F25" s="67">
        <v>10000</v>
      </c>
      <c r="G25" s="68"/>
    </row>
    <row r="26" spans="1:7" ht="15.75" x14ac:dyDescent="0.25">
      <c r="A26" s="61" t="s">
        <v>40</v>
      </c>
      <c r="B26" s="58" t="s">
        <v>136</v>
      </c>
      <c r="C26" s="4">
        <v>8000</v>
      </c>
      <c r="D26" s="4">
        <v>8000</v>
      </c>
      <c r="E26" s="69">
        <v>0</v>
      </c>
      <c r="F26" s="70">
        <v>0</v>
      </c>
      <c r="G26" s="68"/>
    </row>
    <row r="27" spans="1:7" ht="15.75" x14ac:dyDescent="0.25">
      <c r="A27" s="61" t="s">
        <v>41</v>
      </c>
      <c r="B27" s="58" t="s">
        <v>137</v>
      </c>
      <c r="C27" s="4">
        <v>20000</v>
      </c>
      <c r="D27" s="4">
        <v>0</v>
      </c>
      <c r="E27" s="4">
        <v>0</v>
      </c>
      <c r="F27" s="7">
        <v>20000</v>
      </c>
      <c r="G27" s="65"/>
    </row>
    <row r="28" spans="1:7" ht="15.75" x14ac:dyDescent="0.25">
      <c r="A28" s="76" t="s">
        <v>42</v>
      </c>
      <c r="B28" s="77" t="s">
        <v>138</v>
      </c>
      <c r="C28" s="64">
        <v>8000</v>
      </c>
      <c r="D28" s="64">
        <v>0</v>
      </c>
      <c r="E28" s="64">
        <v>0</v>
      </c>
      <c r="F28" s="84">
        <v>8000</v>
      </c>
      <c r="G28" s="65"/>
    </row>
    <row r="29" spans="1:7" ht="17.25" customHeight="1" thickBot="1" x14ac:dyDescent="0.3">
      <c r="A29" s="86" t="s">
        <v>43</v>
      </c>
      <c r="B29" s="62" t="s">
        <v>145</v>
      </c>
      <c r="C29" s="64">
        <v>40000</v>
      </c>
      <c r="D29" s="64">
        <v>40000</v>
      </c>
      <c r="E29" s="64">
        <v>0</v>
      </c>
      <c r="F29" s="64">
        <v>0</v>
      </c>
      <c r="G29" s="65"/>
    </row>
    <row r="30" spans="1:7" ht="15.75" thickBot="1" x14ac:dyDescent="0.3">
      <c r="A30" s="80" t="s">
        <v>20</v>
      </c>
      <c r="B30" s="81"/>
      <c r="C30" s="82">
        <f>SUM(C7:C29)</f>
        <v>468967</v>
      </c>
      <c r="D30" s="82">
        <f>SUM(D7:D29)</f>
        <v>71000</v>
      </c>
      <c r="E30" s="82">
        <f>SUM(E7:E29)</f>
        <v>0</v>
      </c>
      <c r="F30" s="83">
        <f>SUM(F7:F29)</f>
        <v>397967</v>
      </c>
      <c r="G30" s="71"/>
    </row>
    <row r="31" spans="1:7" ht="17.25" customHeight="1" thickBot="1" x14ac:dyDescent="0.3">
      <c r="A31" s="72"/>
      <c r="B31" s="73"/>
      <c r="C31" s="65"/>
      <c r="D31" s="65"/>
      <c r="E31" s="65"/>
      <c r="F31" s="65"/>
      <c r="G31" s="65"/>
    </row>
    <row r="32" spans="1:7" ht="32.25" customHeight="1" x14ac:dyDescent="0.25">
      <c r="A32" s="174" t="s">
        <v>139</v>
      </c>
      <c r="B32" s="175"/>
      <c r="C32" s="175"/>
      <c r="D32" s="175"/>
      <c r="E32" s="175"/>
      <c r="F32" s="176"/>
    </row>
    <row r="33" spans="1:6" ht="15" customHeight="1" thickBot="1" x14ac:dyDescent="0.3">
      <c r="A33" s="74"/>
      <c r="B33" s="160" t="s">
        <v>116</v>
      </c>
      <c r="C33" s="160"/>
      <c r="D33" s="160"/>
      <c r="E33" s="160"/>
      <c r="F33" s="177"/>
    </row>
    <row r="34" spans="1:6" x14ac:dyDescent="0.25">
      <c r="A34" s="161" t="s">
        <v>46</v>
      </c>
      <c r="B34" s="164" t="s">
        <v>117</v>
      </c>
      <c r="C34" s="167" t="s">
        <v>48</v>
      </c>
      <c r="D34" s="168"/>
      <c r="E34" s="168"/>
      <c r="F34" s="169"/>
    </row>
    <row r="35" spans="1:6" x14ac:dyDescent="0.25">
      <c r="A35" s="162"/>
      <c r="B35" s="165"/>
      <c r="C35" s="170" t="s">
        <v>0</v>
      </c>
      <c r="D35" s="172" t="s">
        <v>1</v>
      </c>
      <c r="E35" s="172"/>
      <c r="F35" s="157" t="s">
        <v>2</v>
      </c>
    </row>
    <row r="36" spans="1:6" ht="32.25" customHeight="1" x14ac:dyDescent="0.25">
      <c r="A36" s="162"/>
      <c r="B36" s="165"/>
      <c r="C36" s="178"/>
      <c r="D36" s="75" t="s">
        <v>0</v>
      </c>
      <c r="E36" s="1" t="s">
        <v>3</v>
      </c>
      <c r="F36" s="158"/>
    </row>
    <row r="37" spans="1:6" ht="15.75" x14ac:dyDescent="0.25">
      <c r="A37" s="61" t="s">
        <v>21</v>
      </c>
      <c r="B37" s="58" t="s">
        <v>140</v>
      </c>
      <c r="C37" s="3">
        <v>10053</v>
      </c>
      <c r="D37" s="3">
        <v>10053</v>
      </c>
      <c r="E37" s="3">
        <v>0</v>
      </c>
      <c r="F37" s="6">
        <v>0</v>
      </c>
    </row>
    <row r="38" spans="1:6" ht="31.5" x14ac:dyDescent="0.25">
      <c r="A38" s="61" t="s">
        <v>22</v>
      </c>
      <c r="B38" s="63" t="s">
        <v>141</v>
      </c>
      <c r="C38" s="3">
        <v>14174</v>
      </c>
      <c r="D38" s="3">
        <v>14174</v>
      </c>
      <c r="E38" s="3">
        <v>0</v>
      </c>
      <c r="F38" s="6">
        <v>0</v>
      </c>
    </row>
    <row r="39" spans="1:6" ht="15.75" x14ac:dyDescent="0.25">
      <c r="A39" s="61" t="s">
        <v>23</v>
      </c>
      <c r="B39" s="63" t="s">
        <v>142</v>
      </c>
      <c r="C39" s="3">
        <v>36270</v>
      </c>
      <c r="D39" s="64">
        <v>0</v>
      </c>
      <c r="E39" s="64">
        <v>0</v>
      </c>
      <c r="F39" s="6">
        <v>36270</v>
      </c>
    </row>
    <row r="40" spans="1:6" ht="16.5" thickBot="1" x14ac:dyDescent="0.3">
      <c r="A40" s="76" t="s">
        <v>24</v>
      </c>
      <c r="B40" s="77" t="s">
        <v>143</v>
      </c>
      <c r="C40" s="78">
        <v>153000</v>
      </c>
      <c r="D40" s="78">
        <v>153000</v>
      </c>
      <c r="E40" s="64">
        <v>0</v>
      </c>
      <c r="F40" s="79">
        <v>0</v>
      </c>
    </row>
    <row r="41" spans="1:6" ht="15.75" thickBot="1" x14ac:dyDescent="0.3">
      <c r="A41" s="80" t="s">
        <v>20</v>
      </c>
      <c r="B41" s="81"/>
      <c r="C41" s="82">
        <f>SUM(C37:C40)</f>
        <v>213497</v>
      </c>
      <c r="D41" s="82">
        <f>SUM(D37:D40)</f>
        <v>177227</v>
      </c>
      <c r="E41" s="82">
        <f>SUM(E37:E40)</f>
        <v>0</v>
      </c>
      <c r="F41" s="83">
        <f>SUM(F37:F40)</f>
        <v>36270</v>
      </c>
    </row>
  </sheetData>
  <mergeCells count="16">
    <mergeCell ref="A32:F32"/>
    <mergeCell ref="B33:F33"/>
    <mergeCell ref="A34:A36"/>
    <mergeCell ref="B34:B36"/>
    <mergeCell ref="C34:F34"/>
    <mergeCell ref="C35:C36"/>
    <mergeCell ref="D35:E35"/>
    <mergeCell ref="F35:F36"/>
    <mergeCell ref="A2:F2"/>
    <mergeCell ref="B3:F3"/>
    <mergeCell ref="A4:A6"/>
    <mergeCell ref="B4:B6"/>
    <mergeCell ref="C4:F4"/>
    <mergeCell ref="C5:C6"/>
    <mergeCell ref="D5:E5"/>
    <mergeCell ref="F5:F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"/>
  <sheetViews>
    <sheetView workbookViewId="0">
      <selection activeCell="AD12" sqref="AD12"/>
    </sheetView>
  </sheetViews>
  <sheetFormatPr defaultRowHeight="12" x14ac:dyDescent="0.2"/>
  <cols>
    <col min="1" max="1" width="2.5703125" style="22" customWidth="1"/>
    <col min="2" max="2" width="9.42578125" style="22" customWidth="1"/>
    <col min="3" max="3" width="6.85546875" style="22" customWidth="1"/>
    <col min="4" max="5" width="5.140625" style="22" customWidth="1"/>
    <col min="6" max="6" width="5.5703125" style="22" customWidth="1"/>
    <col min="7" max="7" width="4" style="22" customWidth="1"/>
    <col min="8" max="8" width="4.42578125" style="22" customWidth="1"/>
    <col min="9" max="9" width="4.28515625" style="22" customWidth="1"/>
    <col min="10" max="10" width="4.7109375" style="22" customWidth="1"/>
    <col min="11" max="11" width="5.7109375" style="22" customWidth="1"/>
    <col min="12" max="12" width="4.85546875" style="22" customWidth="1"/>
    <col min="13" max="13" width="5.42578125" style="22" customWidth="1"/>
    <col min="14" max="14" width="4.7109375" style="22" customWidth="1"/>
    <col min="15" max="15" width="5.28515625" style="22" customWidth="1"/>
    <col min="16" max="16" width="8" style="22" customWidth="1"/>
    <col min="17" max="17" width="6.7109375" style="22" customWidth="1"/>
    <col min="18" max="18" width="3.7109375" style="22" customWidth="1"/>
    <col min="19" max="19" width="5" style="22" customWidth="1"/>
    <col min="20" max="20" width="5.140625" style="22" customWidth="1"/>
    <col min="21" max="21" width="5" style="22" customWidth="1"/>
    <col min="22" max="22" width="4.7109375" style="22" customWidth="1"/>
    <col min="23" max="23" width="4" style="22" customWidth="1"/>
    <col min="24" max="24" width="4.85546875" style="22" customWidth="1"/>
    <col min="25" max="25" width="5.7109375" style="22" customWidth="1"/>
    <col min="26" max="256" width="9.140625" style="22"/>
    <col min="257" max="257" width="2.5703125" style="22" customWidth="1"/>
    <col min="258" max="258" width="10.42578125" style="22" customWidth="1"/>
    <col min="259" max="259" width="8.42578125" style="22" customWidth="1"/>
    <col min="260" max="260" width="5.140625" style="22" customWidth="1"/>
    <col min="261" max="261" width="5.85546875" style="22" customWidth="1"/>
    <col min="262" max="262" width="5.5703125" style="22" customWidth="1"/>
    <col min="263" max="263" width="4.28515625" style="22" customWidth="1"/>
    <col min="264" max="264" width="4.42578125" style="22" customWidth="1"/>
    <col min="265" max="265" width="4.28515625" style="22" customWidth="1"/>
    <col min="266" max="266" width="5.42578125" style="22" customWidth="1"/>
    <col min="267" max="267" width="5.7109375" style="22" customWidth="1"/>
    <col min="268" max="268" width="4.85546875" style="22" customWidth="1"/>
    <col min="269" max="269" width="5.7109375" style="22" customWidth="1"/>
    <col min="270" max="270" width="4.7109375" style="22" customWidth="1"/>
    <col min="271" max="271" width="6.7109375" style="22" customWidth="1"/>
    <col min="272" max="272" width="8" style="22" customWidth="1"/>
    <col min="273" max="273" width="6.7109375" style="22" customWidth="1"/>
    <col min="274" max="274" width="3.7109375" style="22" customWidth="1"/>
    <col min="275" max="276" width="5.140625" style="22" customWidth="1"/>
    <col min="277" max="277" width="4.140625" style="22" customWidth="1"/>
    <col min="278" max="278" width="4.7109375" style="22" customWidth="1"/>
    <col min="279" max="279" width="4.28515625" style="22" customWidth="1"/>
    <col min="280" max="280" width="4.85546875" style="22" customWidth="1"/>
    <col min="281" max="281" width="7.7109375" style="22" customWidth="1"/>
    <col min="282" max="512" width="9.140625" style="22"/>
    <col min="513" max="513" width="2.5703125" style="22" customWidth="1"/>
    <col min="514" max="514" width="10.42578125" style="22" customWidth="1"/>
    <col min="515" max="515" width="8.42578125" style="22" customWidth="1"/>
    <col min="516" max="516" width="5.140625" style="22" customWidth="1"/>
    <col min="517" max="517" width="5.85546875" style="22" customWidth="1"/>
    <col min="518" max="518" width="5.5703125" style="22" customWidth="1"/>
    <col min="519" max="519" width="4.28515625" style="22" customWidth="1"/>
    <col min="520" max="520" width="4.42578125" style="22" customWidth="1"/>
    <col min="521" max="521" width="4.28515625" style="22" customWidth="1"/>
    <col min="522" max="522" width="5.42578125" style="22" customWidth="1"/>
    <col min="523" max="523" width="5.7109375" style="22" customWidth="1"/>
    <col min="524" max="524" width="4.85546875" style="22" customWidth="1"/>
    <col min="525" max="525" width="5.7109375" style="22" customWidth="1"/>
    <col min="526" max="526" width="4.7109375" style="22" customWidth="1"/>
    <col min="527" max="527" width="6.7109375" style="22" customWidth="1"/>
    <col min="528" max="528" width="8" style="22" customWidth="1"/>
    <col min="529" max="529" width="6.7109375" style="22" customWidth="1"/>
    <col min="530" max="530" width="3.7109375" style="22" customWidth="1"/>
    <col min="531" max="532" width="5.140625" style="22" customWidth="1"/>
    <col min="533" max="533" width="4.140625" style="22" customWidth="1"/>
    <col min="534" max="534" width="4.7109375" style="22" customWidth="1"/>
    <col min="535" max="535" width="4.28515625" style="22" customWidth="1"/>
    <col min="536" max="536" width="4.85546875" style="22" customWidth="1"/>
    <col min="537" max="537" width="7.7109375" style="22" customWidth="1"/>
    <col min="538" max="768" width="9.140625" style="22"/>
    <col min="769" max="769" width="2.5703125" style="22" customWidth="1"/>
    <col min="770" max="770" width="10.42578125" style="22" customWidth="1"/>
    <col min="771" max="771" width="8.42578125" style="22" customWidth="1"/>
    <col min="772" max="772" width="5.140625" style="22" customWidth="1"/>
    <col min="773" max="773" width="5.85546875" style="22" customWidth="1"/>
    <col min="774" max="774" width="5.5703125" style="22" customWidth="1"/>
    <col min="775" max="775" width="4.28515625" style="22" customWidth="1"/>
    <col min="776" max="776" width="4.42578125" style="22" customWidth="1"/>
    <col min="777" max="777" width="4.28515625" style="22" customWidth="1"/>
    <col min="778" max="778" width="5.42578125" style="22" customWidth="1"/>
    <col min="779" max="779" width="5.7109375" style="22" customWidth="1"/>
    <col min="780" max="780" width="4.85546875" style="22" customWidth="1"/>
    <col min="781" max="781" width="5.7109375" style="22" customWidth="1"/>
    <col min="782" max="782" width="4.7109375" style="22" customWidth="1"/>
    <col min="783" max="783" width="6.7109375" style="22" customWidth="1"/>
    <col min="784" max="784" width="8" style="22" customWidth="1"/>
    <col min="785" max="785" width="6.7109375" style="22" customWidth="1"/>
    <col min="786" max="786" width="3.7109375" style="22" customWidth="1"/>
    <col min="787" max="788" width="5.140625" style="22" customWidth="1"/>
    <col min="789" max="789" width="4.140625" style="22" customWidth="1"/>
    <col min="790" max="790" width="4.7109375" style="22" customWidth="1"/>
    <col min="791" max="791" width="4.28515625" style="22" customWidth="1"/>
    <col min="792" max="792" width="4.85546875" style="22" customWidth="1"/>
    <col min="793" max="793" width="7.7109375" style="22" customWidth="1"/>
    <col min="794" max="1024" width="9.140625" style="22"/>
    <col min="1025" max="1025" width="2.5703125" style="22" customWidth="1"/>
    <col min="1026" max="1026" width="10.42578125" style="22" customWidth="1"/>
    <col min="1027" max="1027" width="8.42578125" style="22" customWidth="1"/>
    <col min="1028" max="1028" width="5.140625" style="22" customWidth="1"/>
    <col min="1029" max="1029" width="5.85546875" style="22" customWidth="1"/>
    <col min="1030" max="1030" width="5.5703125" style="22" customWidth="1"/>
    <col min="1031" max="1031" width="4.28515625" style="22" customWidth="1"/>
    <col min="1032" max="1032" width="4.42578125" style="22" customWidth="1"/>
    <col min="1033" max="1033" width="4.28515625" style="22" customWidth="1"/>
    <col min="1034" max="1034" width="5.42578125" style="22" customWidth="1"/>
    <col min="1035" max="1035" width="5.7109375" style="22" customWidth="1"/>
    <col min="1036" max="1036" width="4.85546875" style="22" customWidth="1"/>
    <col min="1037" max="1037" width="5.7109375" style="22" customWidth="1"/>
    <col min="1038" max="1038" width="4.7109375" style="22" customWidth="1"/>
    <col min="1039" max="1039" width="6.7109375" style="22" customWidth="1"/>
    <col min="1040" max="1040" width="8" style="22" customWidth="1"/>
    <col min="1041" max="1041" width="6.7109375" style="22" customWidth="1"/>
    <col min="1042" max="1042" width="3.7109375" style="22" customWidth="1"/>
    <col min="1043" max="1044" width="5.140625" style="22" customWidth="1"/>
    <col min="1045" max="1045" width="4.140625" style="22" customWidth="1"/>
    <col min="1046" max="1046" width="4.7109375" style="22" customWidth="1"/>
    <col min="1047" max="1047" width="4.28515625" style="22" customWidth="1"/>
    <col min="1048" max="1048" width="4.85546875" style="22" customWidth="1"/>
    <col min="1049" max="1049" width="7.7109375" style="22" customWidth="1"/>
    <col min="1050" max="1280" width="9.140625" style="22"/>
    <col min="1281" max="1281" width="2.5703125" style="22" customWidth="1"/>
    <col min="1282" max="1282" width="10.42578125" style="22" customWidth="1"/>
    <col min="1283" max="1283" width="8.42578125" style="22" customWidth="1"/>
    <col min="1284" max="1284" width="5.140625" style="22" customWidth="1"/>
    <col min="1285" max="1285" width="5.85546875" style="22" customWidth="1"/>
    <col min="1286" max="1286" width="5.5703125" style="22" customWidth="1"/>
    <col min="1287" max="1287" width="4.28515625" style="22" customWidth="1"/>
    <col min="1288" max="1288" width="4.42578125" style="22" customWidth="1"/>
    <col min="1289" max="1289" width="4.28515625" style="22" customWidth="1"/>
    <col min="1290" max="1290" width="5.42578125" style="22" customWidth="1"/>
    <col min="1291" max="1291" width="5.7109375" style="22" customWidth="1"/>
    <col min="1292" max="1292" width="4.85546875" style="22" customWidth="1"/>
    <col min="1293" max="1293" width="5.7109375" style="22" customWidth="1"/>
    <col min="1294" max="1294" width="4.7109375" style="22" customWidth="1"/>
    <col min="1295" max="1295" width="6.7109375" style="22" customWidth="1"/>
    <col min="1296" max="1296" width="8" style="22" customWidth="1"/>
    <col min="1297" max="1297" width="6.7109375" style="22" customWidth="1"/>
    <col min="1298" max="1298" width="3.7109375" style="22" customWidth="1"/>
    <col min="1299" max="1300" width="5.140625" style="22" customWidth="1"/>
    <col min="1301" max="1301" width="4.140625" style="22" customWidth="1"/>
    <col min="1302" max="1302" width="4.7109375" style="22" customWidth="1"/>
    <col min="1303" max="1303" width="4.28515625" style="22" customWidth="1"/>
    <col min="1304" max="1304" width="4.85546875" style="22" customWidth="1"/>
    <col min="1305" max="1305" width="7.7109375" style="22" customWidth="1"/>
    <col min="1306" max="1536" width="9.140625" style="22"/>
    <col min="1537" max="1537" width="2.5703125" style="22" customWidth="1"/>
    <col min="1538" max="1538" width="10.42578125" style="22" customWidth="1"/>
    <col min="1539" max="1539" width="8.42578125" style="22" customWidth="1"/>
    <col min="1540" max="1540" width="5.140625" style="22" customWidth="1"/>
    <col min="1541" max="1541" width="5.85546875" style="22" customWidth="1"/>
    <col min="1542" max="1542" width="5.5703125" style="22" customWidth="1"/>
    <col min="1543" max="1543" width="4.28515625" style="22" customWidth="1"/>
    <col min="1544" max="1544" width="4.42578125" style="22" customWidth="1"/>
    <col min="1545" max="1545" width="4.28515625" style="22" customWidth="1"/>
    <col min="1546" max="1546" width="5.42578125" style="22" customWidth="1"/>
    <col min="1547" max="1547" width="5.7109375" style="22" customWidth="1"/>
    <col min="1548" max="1548" width="4.85546875" style="22" customWidth="1"/>
    <col min="1549" max="1549" width="5.7109375" style="22" customWidth="1"/>
    <col min="1550" max="1550" width="4.7109375" style="22" customWidth="1"/>
    <col min="1551" max="1551" width="6.7109375" style="22" customWidth="1"/>
    <col min="1552" max="1552" width="8" style="22" customWidth="1"/>
    <col min="1553" max="1553" width="6.7109375" style="22" customWidth="1"/>
    <col min="1554" max="1554" width="3.7109375" style="22" customWidth="1"/>
    <col min="1555" max="1556" width="5.140625" style="22" customWidth="1"/>
    <col min="1557" max="1557" width="4.140625" style="22" customWidth="1"/>
    <col min="1558" max="1558" width="4.7109375" style="22" customWidth="1"/>
    <col min="1559" max="1559" width="4.28515625" style="22" customWidth="1"/>
    <col min="1560" max="1560" width="4.85546875" style="22" customWidth="1"/>
    <col min="1561" max="1561" width="7.7109375" style="22" customWidth="1"/>
    <col min="1562" max="1792" width="9.140625" style="22"/>
    <col min="1793" max="1793" width="2.5703125" style="22" customWidth="1"/>
    <col min="1794" max="1794" width="10.42578125" style="22" customWidth="1"/>
    <col min="1795" max="1795" width="8.42578125" style="22" customWidth="1"/>
    <col min="1796" max="1796" width="5.140625" style="22" customWidth="1"/>
    <col min="1797" max="1797" width="5.85546875" style="22" customWidth="1"/>
    <col min="1798" max="1798" width="5.5703125" style="22" customWidth="1"/>
    <col min="1799" max="1799" width="4.28515625" style="22" customWidth="1"/>
    <col min="1800" max="1800" width="4.42578125" style="22" customWidth="1"/>
    <col min="1801" max="1801" width="4.28515625" style="22" customWidth="1"/>
    <col min="1802" max="1802" width="5.42578125" style="22" customWidth="1"/>
    <col min="1803" max="1803" width="5.7109375" style="22" customWidth="1"/>
    <col min="1804" max="1804" width="4.85546875" style="22" customWidth="1"/>
    <col min="1805" max="1805" width="5.7109375" style="22" customWidth="1"/>
    <col min="1806" max="1806" width="4.7109375" style="22" customWidth="1"/>
    <col min="1807" max="1807" width="6.7109375" style="22" customWidth="1"/>
    <col min="1808" max="1808" width="8" style="22" customWidth="1"/>
    <col min="1809" max="1809" width="6.7109375" style="22" customWidth="1"/>
    <col min="1810" max="1810" width="3.7109375" style="22" customWidth="1"/>
    <col min="1811" max="1812" width="5.140625" style="22" customWidth="1"/>
    <col min="1813" max="1813" width="4.140625" style="22" customWidth="1"/>
    <col min="1814" max="1814" width="4.7109375" style="22" customWidth="1"/>
    <col min="1815" max="1815" width="4.28515625" style="22" customWidth="1"/>
    <col min="1816" max="1816" width="4.85546875" style="22" customWidth="1"/>
    <col min="1817" max="1817" width="7.7109375" style="22" customWidth="1"/>
    <col min="1818" max="2048" width="9.140625" style="22"/>
    <col min="2049" max="2049" width="2.5703125" style="22" customWidth="1"/>
    <col min="2050" max="2050" width="10.42578125" style="22" customWidth="1"/>
    <col min="2051" max="2051" width="8.42578125" style="22" customWidth="1"/>
    <col min="2052" max="2052" width="5.140625" style="22" customWidth="1"/>
    <col min="2053" max="2053" width="5.85546875" style="22" customWidth="1"/>
    <col min="2054" max="2054" width="5.5703125" style="22" customWidth="1"/>
    <col min="2055" max="2055" width="4.28515625" style="22" customWidth="1"/>
    <col min="2056" max="2056" width="4.42578125" style="22" customWidth="1"/>
    <col min="2057" max="2057" width="4.28515625" style="22" customWidth="1"/>
    <col min="2058" max="2058" width="5.42578125" style="22" customWidth="1"/>
    <col min="2059" max="2059" width="5.7109375" style="22" customWidth="1"/>
    <col min="2060" max="2060" width="4.85546875" style="22" customWidth="1"/>
    <col min="2061" max="2061" width="5.7109375" style="22" customWidth="1"/>
    <col min="2062" max="2062" width="4.7109375" style="22" customWidth="1"/>
    <col min="2063" max="2063" width="6.7109375" style="22" customWidth="1"/>
    <col min="2064" max="2064" width="8" style="22" customWidth="1"/>
    <col min="2065" max="2065" width="6.7109375" style="22" customWidth="1"/>
    <col min="2066" max="2066" width="3.7109375" style="22" customWidth="1"/>
    <col min="2067" max="2068" width="5.140625" style="22" customWidth="1"/>
    <col min="2069" max="2069" width="4.140625" style="22" customWidth="1"/>
    <col min="2070" max="2070" width="4.7109375" style="22" customWidth="1"/>
    <col min="2071" max="2071" width="4.28515625" style="22" customWidth="1"/>
    <col min="2072" max="2072" width="4.85546875" style="22" customWidth="1"/>
    <col min="2073" max="2073" width="7.7109375" style="22" customWidth="1"/>
    <col min="2074" max="2304" width="9.140625" style="22"/>
    <col min="2305" max="2305" width="2.5703125" style="22" customWidth="1"/>
    <col min="2306" max="2306" width="10.42578125" style="22" customWidth="1"/>
    <col min="2307" max="2307" width="8.42578125" style="22" customWidth="1"/>
    <col min="2308" max="2308" width="5.140625" style="22" customWidth="1"/>
    <col min="2309" max="2309" width="5.85546875" style="22" customWidth="1"/>
    <col min="2310" max="2310" width="5.5703125" style="22" customWidth="1"/>
    <col min="2311" max="2311" width="4.28515625" style="22" customWidth="1"/>
    <col min="2312" max="2312" width="4.42578125" style="22" customWidth="1"/>
    <col min="2313" max="2313" width="4.28515625" style="22" customWidth="1"/>
    <col min="2314" max="2314" width="5.42578125" style="22" customWidth="1"/>
    <col min="2315" max="2315" width="5.7109375" style="22" customWidth="1"/>
    <col min="2316" max="2316" width="4.85546875" style="22" customWidth="1"/>
    <col min="2317" max="2317" width="5.7109375" style="22" customWidth="1"/>
    <col min="2318" max="2318" width="4.7109375" style="22" customWidth="1"/>
    <col min="2319" max="2319" width="6.7109375" style="22" customWidth="1"/>
    <col min="2320" max="2320" width="8" style="22" customWidth="1"/>
    <col min="2321" max="2321" width="6.7109375" style="22" customWidth="1"/>
    <col min="2322" max="2322" width="3.7109375" style="22" customWidth="1"/>
    <col min="2323" max="2324" width="5.140625" style="22" customWidth="1"/>
    <col min="2325" max="2325" width="4.140625" style="22" customWidth="1"/>
    <col min="2326" max="2326" width="4.7109375" style="22" customWidth="1"/>
    <col min="2327" max="2327" width="4.28515625" style="22" customWidth="1"/>
    <col min="2328" max="2328" width="4.85546875" style="22" customWidth="1"/>
    <col min="2329" max="2329" width="7.7109375" style="22" customWidth="1"/>
    <col min="2330" max="2560" width="9.140625" style="22"/>
    <col min="2561" max="2561" width="2.5703125" style="22" customWidth="1"/>
    <col min="2562" max="2562" width="10.42578125" style="22" customWidth="1"/>
    <col min="2563" max="2563" width="8.42578125" style="22" customWidth="1"/>
    <col min="2564" max="2564" width="5.140625" style="22" customWidth="1"/>
    <col min="2565" max="2565" width="5.85546875" style="22" customWidth="1"/>
    <col min="2566" max="2566" width="5.5703125" style="22" customWidth="1"/>
    <col min="2567" max="2567" width="4.28515625" style="22" customWidth="1"/>
    <col min="2568" max="2568" width="4.42578125" style="22" customWidth="1"/>
    <col min="2569" max="2569" width="4.28515625" style="22" customWidth="1"/>
    <col min="2570" max="2570" width="5.42578125" style="22" customWidth="1"/>
    <col min="2571" max="2571" width="5.7109375" style="22" customWidth="1"/>
    <col min="2572" max="2572" width="4.85546875" style="22" customWidth="1"/>
    <col min="2573" max="2573" width="5.7109375" style="22" customWidth="1"/>
    <col min="2574" max="2574" width="4.7109375" style="22" customWidth="1"/>
    <col min="2575" max="2575" width="6.7109375" style="22" customWidth="1"/>
    <col min="2576" max="2576" width="8" style="22" customWidth="1"/>
    <col min="2577" max="2577" width="6.7109375" style="22" customWidth="1"/>
    <col min="2578" max="2578" width="3.7109375" style="22" customWidth="1"/>
    <col min="2579" max="2580" width="5.140625" style="22" customWidth="1"/>
    <col min="2581" max="2581" width="4.140625" style="22" customWidth="1"/>
    <col min="2582" max="2582" width="4.7109375" style="22" customWidth="1"/>
    <col min="2583" max="2583" width="4.28515625" style="22" customWidth="1"/>
    <col min="2584" max="2584" width="4.85546875" style="22" customWidth="1"/>
    <col min="2585" max="2585" width="7.7109375" style="22" customWidth="1"/>
    <col min="2586" max="2816" width="9.140625" style="22"/>
    <col min="2817" max="2817" width="2.5703125" style="22" customWidth="1"/>
    <col min="2818" max="2818" width="10.42578125" style="22" customWidth="1"/>
    <col min="2819" max="2819" width="8.42578125" style="22" customWidth="1"/>
    <col min="2820" max="2820" width="5.140625" style="22" customWidth="1"/>
    <col min="2821" max="2821" width="5.85546875" style="22" customWidth="1"/>
    <col min="2822" max="2822" width="5.5703125" style="22" customWidth="1"/>
    <col min="2823" max="2823" width="4.28515625" style="22" customWidth="1"/>
    <col min="2824" max="2824" width="4.42578125" style="22" customWidth="1"/>
    <col min="2825" max="2825" width="4.28515625" style="22" customWidth="1"/>
    <col min="2826" max="2826" width="5.42578125" style="22" customWidth="1"/>
    <col min="2827" max="2827" width="5.7109375" style="22" customWidth="1"/>
    <col min="2828" max="2828" width="4.85546875" style="22" customWidth="1"/>
    <col min="2829" max="2829" width="5.7109375" style="22" customWidth="1"/>
    <col min="2830" max="2830" width="4.7109375" style="22" customWidth="1"/>
    <col min="2831" max="2831" width="6.7109375" style="22" customWidth="1"/>
    <col min="2832" max="2832" width="8" style="22" customWidth="1"/>
    <col min="2833" max="2833" width="6.7109375" style="22" customWidth="1"/>
    <col min="2834" max="2834" width="3.7109375" style="22" customWidth="1"/>
    <col min="2835" max="2836" width="5.140625" style="22" customWidth="1"/>
    <col min="2837" max="2837" width="4.140625" style="22" customWidth="1"/>
    <col min="2838" max="2838" width="4.7109375" style="22" customWidth="1"/>
    <col min="2839" max="2839" width="4.28515625" style="22" customWidth="1"/>
    <col min="2840" max="2840" width="4.85546875" style="22" customWidth="1"/>
    <col min="2841" max="2841" width="7.7109375" style="22" customWidth="1"/>
    <col min="2842" max="3072" width="9.140625" style="22"/>
    <col min="3073" max="3073" width="2.5703125" style="22" customWidth="1"/>
    <col min="3074" max="3074" width="10.42578125" style="22" customWidth="1"/>
    <col min="3075" max="3075" width="8.42578125" style="22" customWidth="1"/>
    <col min="3076" max="3076" width="5.140625" style="22" customWidth="1"/>
    <col min="3077" max="3077" width="5.85546875" style="22" customWidth="1"/>
    <col min="3078" max="3078" width="5.5703125" style="22" customWidth="1"/>
    <col min="3079" max="3079" width="4.28515625" style="22" customWidth="1"/>
    <col min="3080" max="3080" width="4.42578125" style="22" customWidth="1"/>
    <col min="3081" max="3081" width="4.28515625" style="22" customWidth="1"/>
    <col min="3082" max="3082" width="5.42578125" style="22" customWidth="1"/>
    <col min="3083" max="3083" width="5.7109375" style="22" customWidth="1"/>
    <col min="3084" max="3084" width="4.85546875" style="22" customWidth="1"/>
    <col min="3085" max="3085" width="5.7109375" style="22" customWidth="1"/>
    <col min="3086" max="3086" width="4.7109375" style="22" customWidth="1"/>
    <col min="3087" max="3087" width="6.7109375" style="22" customWidth="1"/>
    <col min="3088" max="3088" width="8" style="22" customWidth="1"/>
    <col min="3089" max="3089" width="6.7109375" style="22" customWidth="1"/>
    <col min="3090" max="3090" width="3.7109375" style="22" customWidth="1"/>
    <col min="3091" max="3092" width="5.140625" style="22" customWidth="1"/>
    <col min="3093" max="3093" width="4.140625" style="22" customWidth="1"/>
    <col min="3094" max="3094" width="4.7109375" style="22" customWidth="1"/>
    <col min="3095" max="3095" width="4.28515625" style="22" customWidth="1"/>
    <col min="3096" max="3096" width="4.85546875" style="22" customWidth="1"/>
    <col min="3097" max="3097" width="7.7109375" style="22" customWidth="1"/>
    <col min="3098" max="3328" width="9.140625" style="22"/>
    <col min="3329" max="3329" width="2.5703125" style="22" customWidth="1"/>
    <col min="3330" max="3330" width="10.42578125" style="22" customWidth="1"/>
    <col min="3331" max="3331" width="8.42578125" style="22" customWidth="1"/>
    <col min="3332" max="3332" width="5.140625" style="22" customWidth="1"/>
    <col min="3333" max="3333" width="5.85546875" style="22" customWidth="1"/>
    <col min="3334" max="3334" width="5.5703125" style="22" customWidth="1"/>
    <col min="3335" max="3335" width="4.28515625" style="22" customWidth="1"/>
    <col min="3336" max="3336" width="4.42578125" style="22" customWidth="1"/>
    <col min="3337" max="3337" width="4.28515625" style="22" customWidth="1"/>
    <col min="3338" max="3338" width="5.42578125" style="22" customWidth="1"/>
    <col min="3339" max="3339" width="5.7109375" style="22" customWidth="1"/>
    <col min="3340" max="3340" width="4.85546875" style="22" customWidth="1"/>
    <col min="3341" max="3341" width="5.7109375" style="22" customWidth="1"/>
    <col min="3342" max="3342" width="4.7109375" style="22" customWidth="1"/>
    <col min="3343" max="3343" width="6.7109375" style="22" customWidth="1"/>
    <col min="3344" max="3344" width="8" style="22" customWidth="1"/>
    <col min="3345" max="3345" width="6.7109375" style="22" customWidth="1"/>
    <col min="3346" max="3346" width="3.7109375" style="22" customWidth="1"/>
    <col min="3347" max="3348" width="5.140625" style="22" customWidth="1"/>
    <col min="3349" max="3349" width="4.140625" style="22" customWidth="1"/>
    <col min="3350" max="3350" width="4.7109375" style="22" customWidth="1"/>
    <col min="3351" max="3351" width="4.28515625" style="22" customWidth="1"/>
    <col min="3352" max="3352" width="4.85546875" style="22" customWidth="1"/>
    <col min="3353" max="3353" width="7.7109375" style="22" customWidth="1"/>
    <col min="3354" max="3584" width="9.140625" style="22"/>
    <col min="3585" max="3585" width="2.5703125" style="22" customWidth="1"/>
    <col min="3586" max="3586" width="10.42578125" style="22" customWidth="1"/>
    <col min="3587" max="3587" width="8.42578125" style="22" customWidth="1"/>
    <col min="3588" max="3588" width="5.140625" style="22" customWidth="1"/>
    <col min="3589" max="3589" width="5.85546875" style="22" customWidth="1"/>
    <col min="3590" max="3590" width="5.5703125" style="22" customWidth="1"/>
    <col min="3591" max="3591" width="4.28515625" style="22" customWidth="1"/>
    <col min="3592" max="3592" width="4.42578125" style="22" customWidth="1"/>
    <col min="3593" max="3593" width="4.28515625" style="22" customWidth="1"/>
    <col min="3594" max="3594" width="5.42578125" style="22" customWidth="1"/>
    <col min="3595" max="3595" width="5.7109375" style="22" customWidth="1"/>
    <col min="3596" max="3596" width="4.85546875" style="22" customWidth="1"/>
    <col min="3597" max="3597" width="5.7109375" style="22" customWidth="1"/>
    <col min="3598" max="3598" width="4.7109375" style="22" customWidth="1"/>
    <col min="3599" max="3599" width="6.7109375" style="22" customWidth="1"/>
    <col min="3600" max="3600" width="8" style="22" customWidth="1"/>
    <col min="3601" max="3601" width="6.7109375" style="22" customWidth="1"/>
    <col min="3602" max="3602" width="3.7109375" style="22" customWidth="1"/>
    <col min="3603" max="3604" width="5.140625" style="22" customWidth="1"/>
    <col min="3605" max="3605" width="4.140625" style="22" customWidth="1"/>
    <col min="3606" max="3606" width="4.7109375" style="22" customWidth="1"/>
    <col min="3607" max="3607" width="4.28515625" style="22" customWidth="1"/>
    <col min="3608" max="3608" width="4.85546875" style="22" customWidth="1"/>
    <col min="3609" max="3609" width="7.7109375" style="22" customWidth="1"/>
    <col min="3610" max="3840" width="9.140625" style="22"/>
    <col min="3841" max="3841" width="2.5703125" style="22" customWidth="1"/>
    <col min="3842" max="3842" width="10.42578125" style="22" customWidth="1"/>
    <col min="3843" max="3843" width="8.42578125" style="22" customWidth="1"/>
    <col min="3844" max="3844" width="5.140625" style="22" customWidth="1"/>
    <col min="3845" max="3845" width="5.85546875" style="22" customWidth="1"/>
    <col min="3846" max="3846" width="5.5703125" style="22" customWidth="1"/>
    <col min="3847" max="3847" width="4.28515625" style="22" customWidth="1"/>
    <col min="3848" max="3848" width="4.42578125" style="22" customWidth="1"/>
    <col min="3849" max="3849" width="4.28515625" style="22" customWidth="1"/>
    <col min="3850" max="3850" width="5.42578125" style="22" customWidth="1"/>
    <col min="3851" max="3851" width="5.7109375" style="22" customWidth="1"/>
    <col min="3852" max="3852" width="4.85546875" style="22" customWidth="1"/>
    <col min="3853" max="3853" width="5.7109375" style="22" customWidth="1"/>
    <col min="3854" max="3854" width="4.7109375" style="22" customWidth="1"/>
    <col min="3855" max="3855" width="6.7109375" style="22" customWidth="1"/>
    <col min="3856" max="3856" width="8" style="22" customWidth="1"/>
    <col min="3857" max="3857" width="6.7109375" style="22" customWidth="1"/>
    <col min="3858" max="3858" width="3.7109375" style="22" customWidth="1"/>
    <col min="3859" max="3860" width="5.140625" style="22" customWidth="1"/>
    <col min="3861" max="3861" width="4.140625" style="22" customWidth="1"/>
    <col min="3862" max="3862" width="4.7109375" style="22" customWidth="1"/>
    <col min="3863" max="3863" width="4.28515625" style="22" customWidth="1"/>
    <col min="3864" max="3864" width="4.85546875" style="22" customWidth="1"/>
    <col min="3865" max="3865" width="7.7109375" style="22" customWidth="1"/>
    <col min="3866" max="4096" width="9.140625" style="22"/>
    <col min="4097" max="4097" width="2.5703125" style="22" customWidth="1"/>
    <col min="4098" max="4098" width="10.42578125" style="22" customWidth="1"/>
    <col min="4099" max="4099" width="8.42578125" style="22" customWidth="1"/>
    <col min="4100" max="4100" width="5.140625" style="22" customWidth="1"/>
    <col min="4101" max="4101" width="5.85546875" style="22" customWidth="1"/>
    <col min="4102" max="4102" width="5.5703125" style="22" customWidth="1"/>
    <col min="4103" max="4103" width="4.28515625" style="22" customWidth="1"/>
    <col min="4104" max="4104" width="4.42578125" style="22" customWidth="1"/>
    <col min="4105" max="4105" width="4.28515625" style="22" customWidth="1"/>
    <col min="4106" max="4106" width="5.42578125" style="22" customWidth="1"/>
    <col min="4107" max="4107" width="5.7109375" style="22" customWidth="1"/>
    <col min="4108" max="4108" width="4.85546875" style="22" customWidth="1"/>
    <col min="4109" max="4109" width="5.7109375" style="22" customWidth="1"/>
    <col min="4110" max="4110" width="4.7109375" style="22" customWidth="1"/>
    <col min="4111" max="4111" width="6.7109375" style="22" customWidth="1"/>
    <col min="4112" max="4112" width="8" style="22" customWidth="1"/>
    <col min="4113" max="4113" width="6.7109375" style="22" customWidth="1"/>
    <col min="4114" max="4114" width="3.7109375" style="22" customWidth="1"/>
    <col min="4115" max="4116" width="5.140625" style="22" customWidth="1"/>
    <col min="4117" max="4117" width="4.140625" style="22" customWidth="1"/>
    <col min="4118" max="4118" width="4.7109375" style="22" customWidth="1"/>
    <col min="4119" max="4119" width="4.28515625" style="22" customWidth="1"/>
    <col min="4120" max="4120" width="4.85546875" style="22" customWidth="1"/>
    <col min="4121" max="4121" width="7.7109375" style="22" customWidth="1"/>
    <col min="4122" max="4352" width="9.140625" style="22"/>
    <col min="4353" max="4353" width="2.5703125" style="22" customWidth="1"/>
    <col min="4354" max="4354" width="10.42578125" style="22" customWidth="1"/>
    <col min="4355" max="4355" width="8.42578125" style="22" customWidth="1"/>
    <col min="4356" max="4356" width="5.140625" style="22" customWidth="1"/>
    <col min="4357" max="4357" width="5.85546875" style="22" customWidth="1"/>
    <col min="4358" max="4358" width="5.5703125" style="22" customWidth="1"/>
    <col min="4359" max="4359" width="4.28515625" style="22" customWidth="1"/>
    <col min="4360" max="4360" width="4.42578125" style="22" customWidth="1"/>
    <col min="4361" max="4361" width="4.28515625" style="22" customWidth="1"/>
    <col min="4362" max="4362" width="5.42578125" style="22" customWidth="1"/>
    <col min="4363" max="4363" width="5.7109375" style="22" customWidth="1"/>
    <col min="4364" max="4364" width="4.85546875" style="22" customWidth="1"/>
    <col min="4365" max="4365" width="5.7109375" style="22" customWidth="1"/>
    <col min="4366" max="4366" width="4.7109375" style="22" customWidth="1"/>
    <col min="4367" max="4367" width="6.7109375" style="22" customWidth="1"/>
    <col min="4368" max="4368" width="8" style="22" customWidth="1"/>
    <col min="4369" max="4369" width="6.7109375" style="22" customWidth="1"/>
    <col min="4370" max="4370" width="3.7109375" style="22" customWidth="1"/>
    <col min="4371" max="4372" width="5.140625" style="22" customWidth="1"/>
    <col min="4373" max="4373" width="4.140625" style="22" customWidth="1"/>
    <col min="4374" max="4374" width="4.7109375" style="22" customWidth="1"/>
    <col min="4375" max="4375" width="4.28515625" style="22" customWidth="1"/>
    <col min="4376" max="4376" width="4.85546875" style="22" customWidth="1"/>
    <col min="4377" max="4377" width="7.7109375" style="22" customWidth="1"/>
    <col min="4378" max="4608" width="9.140625" style="22"/>
    <col min="4609" max="4609" width="2.5703125" style="22" customWidth="1"/>
    <col min="4610" max="4610" width="10.42578125" style="22" customWidth="1"/>
    <col min="4611" max="4611" width="8.42578125" style="22" customWidth="1"/>
    <col min="4612" max="4612" width="5.140625" style="22" customWidth="1"/>
    <col min="4613" max="4613" width="5.85546875" style="22" customWidth="1"/>
    <col min="4614" max="4614" width="5.5703125" style="22" customWidth="1"/>
    <col min="4615" max="4615" width="4.28515625" style="22" customWidth="1"/>
    <col min="4616" max="4616" width="4.42578125" style="22" customWidth="1"/>
    <col min="4617" max="4617" width="4.28515625" style="22" customWidth="1"/>
    <col min="4618" max="4618" width="5.42578125" style="22" customWidth="1"/>
    <col min="4619" max="4619" width="5.7109375" style="22" customWidth="1"/>
    <col min="4620" max="4620" width="4.85546875" style="22" customWidth="1"/>
    <col min="4621" max="4621" width="5.7109375" style="22" customWidth="1"/>
    <col min="4622" max="4622" width="4.7109375" style="22" customWidth="1"/>
    <col min="4623" max="4623" width="6.7109375" style="22" customWidth="1"/>
    <col min="4624" max="4624" width="8" style="22" customWidth="1"/>
    <col min="4625" max="4625" width="6.7109375" style="22" customWidth="1"/>
    <col min="4626" max="4626" width="3.7109375" style="22" customWidth="1"/>
    <col min="4627" max="4628" width="5.140625" style="22" customWidth="1"/>
    <col min="4629" max="4629" width="4.140625" style="22" customWidth="1"/>
    <col min="4630" max="4630" width="4.7109375" style="22" customWidth="1"/>
    <col min="4631" max="4631" width="4.28515625" style="22" customWidth="1"/>
    <col min="4632" max="4632" width="4.85546875" style="22" customWidth="1"/>
    <col min="4633" max="4633" width="7.7109375" style="22" customWidth="1"/>
    <col min="4634" max="4864" width="9.140625" style="22"/>
    <col min="4865" max="4865" width="2.5703125" style="22" customWidth="1"/>
    <col min="4866" max="4866" width="10.42578125" style="22" customWidth="1"/>
    <col min="4867" max="4867" width="8.42578125" style="22" customWidth="1"/>
    <col min="4868" max="4868" width="5.140625" style="22" customWidth="1"/>
    <col min="4869" max="4869" width="5.85546875" style="22" customWidth="1"/>
    <col min="4870" max="4870" width="5.5703125" style="22" customWidth="1"/>
    <col min="4871" max="4871" width="4.28515625" style="22" customWidth="1"/>
    <col min="4872" max="4872" width="4.42578125" style="22" customWidth="1"/>
    <col min="4873" max="4873" width="4.28515625" style="22" customWidth="1"/>
    <col min="4874" max="4874" width="5.42578125" style="22" customWidth="1"/>
    <col min="4875" max="4875" width="5.7109375" style="22" customWidth="1"/>
    <col min="4876" max="4876" width="4.85546875" style="22" customWidth="1"/>
    <col min="4877" max="4877" width="5.7109375" style="22" customWidth="1"/>
    <col min="4878" max="4878" width="4.7109375" style="22" customWidth="1"/>
    <col min="4879" max="4879" width="6.7109375" style="22" customWidth="1"/>
    <col min="4880" max="4880" width="8" style="22" customWidth="1"/>
    <col min="4881" max="4881" width="6.7109375" style="22" customWidth="1"/>
    <col min="4882" max="4882" width="3.7109375" style="22" customWidth="1"/>
    <col min="4883" max="4884" width="5.140625" style="22" customWidth="1"/>
    <col min="4885" max="4885" width="4.140625" style="22" customWidth="1"/>
    <col min="4886" max="4886" width="4.7109375" style="22" customWidth="1"/>
    <col min="4887" max="4887" width="4.28515625" style="22" customWidth="1"/>
    <col min="4888" max="4888" width="4.85546875" style="22" customWidth="1"/>
    <col min="4889" max="4889" width="7.7109375" style="22" customWidth="1"/>
    <col min="4890" max="5120" width="9.140625" style="22"/>
    <col min="5121" max="5121" width="2.5703125" style="22" customWidth="1"/>
    <col min="5122" max="5122" width="10.42578125" style="22" customWidth="1"/>
    <col min="5123" max="5123" width="8.42578125" style="22" customWidth="1"/>
    <col min="5124" max="5124" width="5.140625" style="22" customWidth="1"/>
    <col min="5125" max="5125" width="5.85546875" style="22" customWidth="1"/>
    <col min="5126" max="5126" width="5.5703125" style="22" customWidth="1"/>
    <col min="5127" max="5127" width="4.28515625" style="22" customWidth="1"/>
    <col min="5128" max="5128" width="4.42578125" style="22" customWidth="1"/>
    <col min="5129" max="5129" width="4.28515625" style="22" customWidth="1"/>
    <col min="5130" max="5130" width="5.42578125" style="22" customWidth="1"/>
    <col min="5131" max="5131" width="5.7109375" style="22" customWidth="1"/>
    <col min="5132" max="5132" width="4.85546875" style="22" customWidth="1"/>
    <col min="5133" max="5133" width="5.7109375" style="22" customWidth="1"/>
    <col min="5134" max="5134" width="4.7109375" style="22" customWidth="1"/>
    <col min="5135" max="5135" width="6.7109375" style="22" customWidth="1"/>
    <col min="5136" max="5136" width="8" style="22" customWidth="1"/>
    <col min="5137" max="5137" width="6.7109375" style="22" customWidth="1"/>
    <col min="5138" max="5138" width="3.7109375" style="22" customWidth="1"/>
    <col min="5139" max="5140" width="5.140625" style="22" customWidth="1"/>
    <col min="5141" max="5141" width="4.140625" style="22" customWidth="1"/>
    <col min="5142" max="5142" width="4.7109375" style="22" customWidth="1"/>
    <col min="5143" max="5143" width="4.28515625" style="22" customWidth="1"/>
    <col min="5144" max="5144" width="4.85546875" style="22" customWidth="1"/>
    <col min="5145" max="5145" width="7.7109375" style="22" customWidth="1"/>
    <col min="5146" max="5376" width="9.140625" style="22"/>
    <col min="5377" max="5377" width="2.5703125" style="22" customWidth="1"/>
    <col min="5378" max="5378" width="10.42578125" style="22" customWidth="1"/>
    <col min="5379" max="5379" width="8.42578125" style="22" customWidth="1"/>
    <col min="5380" max="5380" width="5.140625" style="22" customWidth="1"/>
    <col min="5381" max="5381" width="5.85546875" style="22" customWidth="1"/>
    <col min="5382" max="5382" width="5.5703125" style="22" customWidth="1"/>
    <col min="5383" max="5383" width="4.28515625" style="22" customWidth="1"/>
    <col min="5384" max="5384" width="4.42578125" style="22" customWidth="1"/>
    <col min="5385" max="5385" width="4.28515625" style="22" customWidth="1"/>
    <col min="5386" max="5386" width="5.42578125" style="22" customWidth="1"/>
    <col min="5387" max="5387" width="5.7109375" style="22" customWidth="1"/>
    <col min="5388" max="5388" width="4.85546875" style="22" customWidth="1"/>
    <col min="5389" max="5389" width="5.7109375" style="22" customWidth="1"/>
    <col min="5390" max="5390" width="4.7109375" style="22" customWidth="1"/>
    <col min="5391" max="5391" width="6.7109375" style="22" customWidth="1"/>
    <col min="5392" max="5392" width="8" style="22" customWidth="1"/>
    <col min="5393" max="5393" width="6.7109375" style="22" customWidth="1"/>
    <col min="5394" max="5394" width="3.7109375" style="22" customWidth="1"/>
    <col min="5395" max="5396" width="5.140625" style="22" customWidth="1"/>
    <col min="5397" max="5397" width="4.140625" style="22" customWidth="1"/>
    <col min="5398" max="5398" width="4.7109375" style="22" customWidth="1"/>
    <col min="5399" max="5399" width="4.28515625" style="22" customWidth="1"/>
    <col min="5400" max="5400" width="4.85546875" style="22" customWidth="1"/>
    <col min="5401" max="5401" width="7.7109375" style="22" customWidth="1"/>
    <col min="5402" max="5632" width="9.140625" style="22"/>
    <col min="5633" max="5633" width="2.5703125" style="22" customWidth="1"/>
    <col min="5634" max="5634" width="10.42578125" style="22" customWidth="1"/>
    <col min="5635" max="5635" width="8.42578125" style="22" customWidth="1"/>
    <col min="5636" max="5636" width="5.140625" style="22" customWidth="1"/>
    <col min="5637" max="5637" width="5.85546875" style="22" customWidth="1"/>
    <col min="5638" max="5638" width="5.5703125" style="22" customWidth="1"/>
    <col min="5639" max="5639" width="4.28515625" style="22" customWidth="1"/>
    <col min="5640" max="5640" width="4.42578125" style="22" customWidth="1"/>
    <col min="5641" max="5641" width="4.28515625" style="22" customWidth="1"/>
    <col min="5642" max="5642" width="5.42578125" style="22" customWidth="1"/>
    <col min="5643" max="5643" width="5.7109375" style="22" customWidth="1"/>
    <col min="5644" max="5644" width="4.85546875" style="22" customWidth="1"/>
    <col min="5645" max="5645" width="5.7109375" style="22" customWidth="1"/>
    <col min="5646" max="5646" width="4.7109375" style="22" customWidth="1"/>
    <col min="5647" max="5647" width="6.7109375" style="22" customWidth="1"/>
    <col min="5648" max="5648" width="8" style="22" customWidth="1"/>
    <col min="5649" max="5649" width="6.7109375" style="22" customWidth="1"/>
    <col min="5650" max="5650" width="3.7109375" style="22" customWidth="1"/>
    <col min="5651" max="5652" width="5.140625" style="22" customWidth="1"/>
    <col min="5653" max="5653" width="4.140625" style="22" customWidth="1"/>
    <col min="5654" max="5654" width="4.7109375" style="22" customWidth="1"/>
    <col min="5655" max="5655" width="4.28515625" style="22" customWidth="1"/>
    <col min="5656" max="5656" width="4.85546875" style="22" customWidth="1"/>
    <col min="5657" max="5657" width="7.7109375" style="22" customWidth="1"/>
    <col min="5658" max="5888" width="9.140625" style="22"/>
    <col min="5889" max="5889" width="2.5703125" style="22" customWidth="1"/>
    <col min="5890" max="5890" width="10.42578125" style="22" customWidth="1"/>
    <col min="5891" max="5891" width="8.42578125" style="22" customWidth="1"/>
    <col min="5892" max="5892" width="5.140625" style="22" customWidth="1"/>
    <col min="5893" max="5893" width="5.85546875" style="22" customWidth="1"/>
    <col min="5894" max="5894" width="5.5703125" style="22" customWidth="1"/>
    <col min="5895" max="5895" width="4.28515625" style="22" customWidth="1"/>
    <col min="5896" max="5896" width="4.42578125" style="22" customWidth="1"/>
    <col min="5897" max="5897" width="4.28515625" style="22" customWidth="1"/>
    <col min="5898" max="5898" width="5.42578125" style="22" customWidth="1"/>
    <col min="5899" max="5899" width="5.7109375" style="22" customWidth="1"/>
    <col min="5900" max="5900" width="4.85546875" style="22" customWidth="1"/>
    <col min="5901" max="5901" width="5.7109375" style="22" customWidth="1"/>
    <col min="5902" max="5902" width="4.7109375" style="22" customWidth="1"/>
    <col min="5903" max="5903" width="6.7109375" style="22" customWidth="1"/>
    <col min="5904" max="5904" width="8" style="22" customWidth="1"/>
    <col min="5905" max="5905" width="6.7109375" style="22" customWidth="1"/>
    <col min="5906" max="5906" width="3.7109375" style="22" customWidth="1"/>
    <col min="5907" max="5908" width="5.140625" style="22" customWidth="1"/>
    <col min="5909" max="5909" width="4.140625" style="22" customWidth="1"/>
    <col min="5910" max="5910" width="4.7109375" style="22" customWidth="1"/>
    <col min="5911" max="5911" width="4.28515625" style="22" customWidth="1"/>
    <col min="5912" max="5912" width="4.85546875" style="22" customWidth="1"/>
    <col min="5913" max="5913" width="7.7109375" style="22" customWidth="1"/>
    <col min="5914" max="6144" width="9.140625" style="22"/>
    <col min="6145" max="6145" width="2.5703125" style="22" customWidth="1"/>
    <col min="6146" max="6146" width="10.42578125" style="22" customWidth="1"/>
    <col min="6147" max="6147" width="8.42578125" style="22" customWidth="1"/>
    <col min="6148" max="6148" width="5.140625" style="22" customWidth="1"/>
    <col min="6149" max="6149" width="5.85546875" style="22" customWidth="1"/>
    <col min="6150" max="6150" width="5.5703125" style="22" customWidth="1"/>
    <col min="6151" max="6151" width="4.28515625" style="22" customWidth="1"/>
    <col min="6152" max="6152" width="4.42578125" style="22" customWidth="1"/>
    <col min="6153" max="6153" width="4.28515625" style="22" customWidth="1"/>
    <col min="6154" max="6154" width="5.42578125" style="22" customWidth="1"/>
    <col min="6155" max="6155" width="5.7109375" style="22" customWidth="1"/>
    <col min="6156" max="6156" width="4.85546875" style="22" customWidth="1"/>
    <col min="6157" max="6157" width="5.7109375" style="22" customWidth="1"/>
    <col min="6158" max="6158" width="4.7109375" style="22" customWidth="1"/>
    <col min="6159" max="6159" width="6.7109375" style="22" customWidth="1"/>
    <col min="6160" max="6160" width="8" style="22" customWidth="1"/>
    <col min="6161" max="6161" width="6.7109375" style="22" customWidth="1"/>
    <col min="6162" max="6162" width="3.7109375" style="22" customWidth="1"/>
    <col min="6163" max="6164" width="5.140625" style="22" customWidth="1"/>
    <col min="6165" max="6165" width="4.140625" style="22" customWidth="1"/>
    <col min="6166" max="6166" width="4.7109375" style="22" customWidth="1"/>
    <col min="6167" max="6167" width="4.28515625" style="22" customWidth="1"/>
    <col min="6168" max="6168" width="4.85546875" style="22" customWidth="1"/>
    <col min="6169" max="6169" width="7.7109375" style="22" customWidth="1"/>
    <col min="6170" max="6400" width="9.140625" style="22"/>
    <col min="6401" max="6401" width="2.5703125" style="22" customWidth="1"/>
    <col min="6402" max="6402" width="10.42578125" style="22" customWidth="1"/>
    <col min="6403" max="6403" width="8.42578125" style="22" customWidth="1"/>
    <col min="6404" max="6404" width="5.140625" style="22" customWidth="1"/>
    <col min="6405" max="6405" width="5.85546875" style="22" customWidth="1"/>
    <col min="6406" max="6406" width="5.5703125" style="22" customWidth="1"/>
    <col min="6407" max="6407" width="4.28515625" style="22" customWidth="1"/>
    <col min="6408" max="6408" width="4.42578125" style="22" customWidth="1"/>
    <col min="6409" max="6409" width="4.28515625" style="22" customWidth="1"/>
    <col min="6410" max="6410" width="5.42578125" style="22" customWidth="1"/>
    <col min="6411" max="6411" width="5.7109375" style="22" customWidth="1"/>
    <col min="6412" max="6412" width="4.85546875" style="22" customWidth="1"/>
    <col min="6413" max="6413" width="5.7109375" style="22" customWidth="1"/>
    <col min="6414" max="6414" width="4.7109375" style="22" customWidth="1"/>
    <col min="6415" max="6415" width="6.7109375" style="22" customWidth="1"/>
    <col min="6416" max="6416" width="8" style="22" customWidth="1"/>
    <col min="6417" max="6417" width="6.7109375" style="22" customWidth="1"/>
    <col min="6418" max="6418" width="3.7109375" style="22" customWidth="1"/>
    <col min="6419" max="6420" width="5.140625" style="22" customWidth="1"/>
    <col min="6421" max="6421" width="4.140625" style="22" customWidth="1"/>
    <col min="6422" max="6422" width="4.7109375" style="22" customWidth="1"/>
    <col min="6423" max="6423" width="4.28515625" style="22" customWidth="1"/>
    <col min="6424" max="6424" width="4.85546875" style="22" customWidth="1"/>
    <col min="6425" max="6425" width="7.7109375" style="22" customWidth="1"/>
    <col min="6426" max="6656" width="9.140625" style="22"/>
    <col min="6657" max="6657" width="2.5703125" style="22" customWidth="1"/>
    <col min="6658" max="6658" width="10.42578125" style="22" customWidth="1"/>
    <col min="6659" max="6659" width="8.42578125" style="22" customWidth="1"/>
    <col min="6660" max="6660" width="5.140625" style="22" customWidth="1"/>
    <col min="6661" max="6661" width="5.85546875" style="22" customWidth="1"/>
    <col min="6662" max="6662" width="5.5703125" style="22" customWidth="1"/>
    <col min="6663" max="6663" width="4.28515625" style="22" customWidth="1"/>
    <col min="6664" max="6664" width="4.42578125" style="22" customWidth="1"/>
    <col min="6665" max="6665" width="4.28515625" style="22" customWidth="1"/>
    <col min="6666" max="6666" width="5.42578125" style="22" customWidth="1"/>
    <col min="6667" max="6667" width="5.7109375" style="22" customWidth="1"/>
    <col min="6668" max="6668" width="4.85546875" style="22" customWidth="1"/>
    <col min="6669" max="6669" width="5.7109375" style="22" customWidth="1"/>
    <col min="6670" max="6670" width="4.7109375" style="22" customWidth="1"/>
    <col min="6671" max="6671" width="6.7109375" style="22" customWidth="1"/>
    <col min="6672" max="6672" width="8" style="22" customWidth="1"/>
    <col min="6673" max="6673" width="6.7109375" style="22" customWidth="1"/>
    <col min="6674" max="6674" width="3.7109375" style="22" customWidth="1"/>
    <col min="6675" max="6676" width="5.140625" style="22" customWidth="1"/>
    <col min="6677" max="6677" width="4.140625" style="22" customWidth="1"/>
    <col min="6678" max="6678" width="4.7109375" style="22" customWidth="1"/>
    <col min="6679" max="6679" width="4.28515625" style="22" customWidth="1"/>
    <col min="6680" max="6680" width="4.85546875" style="22" customWidth="1"/>
    <col min="6681" max="6681" width="7.7109375" style="22" customWidth="1"/>
    <col min="6682" max="6912" width="9.140625" style="22"/>
    <col min="6913" max="6913" width="2.5703125" style="22" customWidth="1"/>
    <col min="6914" max="6914" width="10.42578125" style="22" customWidth="1"/>
    <col min="6915" max="6915" width="8.42578125" style="22" customWidth="1"/>
    <col min="6916" max="6916" width="5.140625" style="22" customWidth="1"/>
    <col min="6917" max="6917" width="5.85546875" style="22" customWidth="1"/>
    <col min="6918" max="6918" width="5.5703125" style="22" customWidth="1"/>
    <col min="6919" max="6919" width="4.28515625" style="22" customWidth="1"/>
    <col min="6920" max="6920" width="4.42578125" style="22" customWidth="1"/>
    <col min="6921" max="6921" width="4.28515625" style="22" customWidth="1"/>
    <col min="6922" max="6922" width="5.42578125" style="22" customWidth="1"/>
    <col min="6923" max="6923" width="5.7109375" style="22" customWidth="1"/>
    <col min="6924" max="6924" width="4.85546875" style="22" customWidth="1"/>
    <col min="6925" max="6925" width="5.7109375" style="22" customWidth="1"/>
    <col min="6926" max="6926" width="4.7109375" style="22" customWidth="1"/>
    <col min="6927" max="6927" width="6.7109375" style="22" customWidth="1"/>
    <col min="6928" max="6928" width="8" style="22" customWidth="1"/>
    <col min="6929" max="6929" width="6.7109375" style="22" customWidth="1"/>
    <col min="6930" max="6930" width="3.7109375" style="22" customWidth="1"/>
    <col min="6931" max="6932" width="5.140625" style="22" customWidth="1"/>
    <col min="6933" max="6933" width="4.140625" style="22" customWidth="1"/>
    <col min="6934" max="6934" width="4.7109375" style="22" customWidth="1"/>
    <col min="6935" max="6935" width="4.28515625" style="22" customWidth="1"/>
    <col min="6936" max="6936" width="4.85546875" style="22" customWidth="1"/>
    <col min="6937" max="6937" width="7.7109375" style="22" customWidth="1"/>
    <col min="6938" max="7168" width="9.140625" style="22"/>
    <col min="7169" max="7169" width="2.5703125" style="22" customWidth="1"/>
    <col min="7170" max="7170" width="10.42578125" style="22" customWidth="1"/>
    <col min="7171" max="7171" width="8.42578125" style="22" customWidth="1"/>
    <col min="7172" max="7172" width="5.140625" style="22" customWidth="1"/>
    <col min="7173" max="7173" width="5.85546875" style="22" customWidth="1"/>
    <col min="7174" max="7174" width="5.5703125" style="22" customWidth="1"/>
    <col min="7175" max="7175" width="4.28515625" style="22" customWidth="1"/>
    <col min="7176" max="7176" width="4.42578125" style="22" customWidth="1"/>
    <col min="7177" max="7177" width="4.28515625" style="22" customWidth="1"/>
    <col min="7178" max="7178" width="5.42578125" style="22" customWidth="1"/>
    <col min="7179" max="7179" width="5.7109375" style="22" customWidth="1"/>
    <col min="7180" max="7180" width="4.85546875" style="22" customWidth="1"/>
    <col min="7181" max="7181" width="5.7109375" style="22" customWidth="1"/>
    <col min="7182" max="7182" width="4.7109375" style="22" customWidth="1"/>
    <col min="7183" max="7183" width="6.7109375" style="22" customWidth="1"/>
    <col min="7184" max="7184" width="8" style="22" customWidth="1"/>
    <col min="7185" max="7185" width="6.7109375" style="22" customWidth="1"/>
    <col min="7186" max="7186" width="3.7109375" style="22" customWidth="1"/>
    <col min="7187" max="7188" width="5.140625" style="22" customWidth="1"/>
    <col min="7189" max="7189" width="4.140625" style="22" customWidth="1"/>
    <col min="7190" max="7190" width="4.7109375" style="22" customWidth="1"/>
    <col min="7191" max="7191" width="4.28515625" style="22" customWidth="1"/>
    <col min="7192" max="7192" width="4.85546875" style="22" customWidth="1"/>
    <col min="7193" max="7193" width="7.7109375" style="22" customWidth="1"/>
    <col min="7194" max="7424" width="9.140625" style="22"/>
    <col min="7425" max="7425" width="2.5703125" style="22" customWidth="1"/>
    <col min="7426" max="7426" width="10.42578125" style="22" customWidth="1"/>
    <col min="7427" max="7427" width="8.42578125" style="22" customWidth="1"/>
    <col min="7428" max="7428" width="5.140625" style="22" customWidth="1"/>
    <col min="7429" max="7429" width="5.85546875" style="22" customWidth="1"/>
    <col min="7430" max="7430" width="5.5703125" style="22" customWidth="1"/>
    <col min="7431" max="7431" width="4.28515625" style="22" customWidth="1"/>
    <col min="7432" max="7432" width="4.42578125" style="22" customWidth="1"/>
    <col min="7433" max="7433" width="4.28515625" style="22" customWidth="1"/>
    <col min="7434" max="7434" width="5.42578125" style="22" customWidth="1"/>
    <col min="7435" max="7435" width="5.7109375" style="22" customWidth="1"/>
    <col min="7436" max="7436" width="4.85546875" style="22" customWidth="1"/>
    <col min="7437" max="7437" width="5.7109375" style="22" customWidth="1"/>
    <col min="7438" max="7438" width="4.7109375" style="22" customWidth="1"/>
    <col min="7439" max="7439" width="6.7109375" style="22" customWidth="1"/>
    <col min="7440" max="7440" width="8" style="22" customWidth="1"/>
    <col min="7441" max="7441" width="6.7109375" style="22" customWidth="1"/>
    <col min="7442" max="7442" width="3.7109375" style="22" customWidth="1"/>
    <col min="7443" max="7444" width="5.140625" style="22" customWidth="1"/>
    <col min="7445" max="7445" width="4.140625" style="22" customWidth="1"/>
    <col min="7446" max="7446" width="4.7109375" style="22" customWidth="1"/>
    <col min="7447" max="7447" width="4.28515625" style="22" customWidth="1"/>
    <col min="7448" max="7448" width="4.85546875" style="22" customWidth="1"/>
    <col min="7449" max="7449" width="7.7109375" style="22" customWidth="1"/>
    <col min="7450" max="7680" width="9.140625" style="22"/>
    <col min="7681" max="7681" width="2.5703125" style="22" customWidth="1"/>
    <col min="7682" max="7682" width="10.42578125" style="22" customWidth="1"/>
    <col min="7683" max="7683" width="8.42578125" style="22" customWidth="1"/>
    <col min="7684" max="7684" width="5.140625" style="22" customWidth="1"/>
    <col min="7685" max="7685" width="5.85546875" style="22" customWidth="1"/>
    <col min="7686" max="7686" width="5.5703125" style="22" customWidth="1"/>
    <col min="7687" max="7687" width="4.28515625" style="22" customWidth="1"/>
    <col min="7688" max="7688" width="4.42578125" style="22" customWidth="1"/>
    <col min="7689" max="7689" width="4.28515625" style="22" customWidth="1"/>
    <col min="7690" max="7690" width="5.42578125" style="22" customWidth="1"/>
    <col min="7691" max="7691" width="5.7109375" style="22" customWidth="1"/>
    <col min="7692" max="7692" width="4.85546875" style="22" customWidth="1"/>
    <col min="7693" max="7693" width="5.7109375" style="22" customWidth="1"/>
    <col min="7694" max="7694" width="4.7109375" style="22" customWidth="1"/>
    <col min="7695" max="7695" width="6.7109375" style="22" customWidth="1"/>
    <col min="7696" max="7696" width="8" style="22" customWidth="1"/>
    <col min="7697" max="7697" width="6.7109375" style="22" customWidth="1"/>
    <col min="7698" max="7698" width="3.7109375" style="22" customWidth="1"/>
    <col min="7699" max="7700" width="5.140625" style="22" customWidth="1"/>
    <col min="7701" max="7701" width="4.140625" style="22" customWidth="1"/>
    <col min="7702" max="7702" width="4.7109375" style="22" customWidth="1"/>
    <col min="7703" max="7703" width="4.28515625" style="22" customWidth="1"/>
    <col min="7704" max="7704" width="4.85546875" style="22" customWidth="1"/>
    <col min="7705" max="7705" width="7.7109375" style="22" customWidth="1"/>
    <col min="7706" max="7936" width="9.140625" style="22"/>
    <col min="7937" max="7937" width="2.5703125" style="22" customWidth="1"/>
    <col min="7938" max="7938" width="10.42578125" style="22" customWidth="1"/>
    <col min="7939" max="7939" width="8.42578125" style="22" customWidth="1"/>
    <col min="7940" max="7940" width="5.140625" style="22" customWidth="1"/>
    <col min="7941" max="7941" width="5.85546875" style="22" customWidth="1"/>
    <col min="7942" max="7942" width="5.5703125" style="22" customWidth="1"/>
    <col min="7943" max="7943" width="4.28515625" style="22" customWidth="1"/>
    <col min="7944" max="7944" width="4.42578125" style="22" customWidth="1"/>
    <col min="7945" max="7945" width="4.28515625" style="22" customWidth="1"/>
    <col min="7946" max="7946" width="5.42578125" style="22" customWidth="1"/>
    <col min="7947" max="7947" width="5.7109375" style="22" customWidth="1"/>
    <col min="7948" max="7948" width="4.85546875" style="22" customWidth="1"/>
    <col min="7949" max="7949" width="5.7109375" style="22" customWidth="1"/>
    <col min="7950" max="7950" width="4.7109375" style="22" customWidth="1"/>
    <col min="7951" max="7951" width="6.7109375" style="22" customWidth="1"/>
    <col min="7952" max="7952" width="8" style="22" customWidth="1"/>
    <col min="7953" max="7953" width="6.7109375" style="22" customWidth="1"/>
    <col min="7954" max="7954" width="3.7109375" style="22" customWidth="1"/>
    <col min="7955" max="7956" width="5.140625" style="22" customWidth="1"/>
    <col min="7957" max="7957" width="4.140625" style="22" customWidth="1"/>
    <col min="7958" max="7958" width="4.7109375" style="22" customWidth="1"/>
    <col min="7959" max="7959" width="4.28515625" style="22" customWidth="1"/>
    <col min="7960" max="7960" width="4.85546875" style="22" customWidth="1"/>
    <col min="7961" max="7961" width="7.7109375" style="22" customWidth="1"/>
    <col min="7962" max="8192" width="9.140625" style="22"/>
    <col min="8193" max="8193" width="2.5703125" style="22" customWidth="1"/>
    <col min="8194" max="8194" width="10.42578125" style="22" customWidth="1"/>
    <col min="8195" max="8195" width="8.42578125" style="22" customWidth="1"/>
    <col min="8196" max="8196" width="5.140625" style="22" customWidth="1"/>
    <col min="8197" max="8197" width="5.85546875" style="22" customWidth="1"/>
    <col min="8198" max="8198" width="5.5703125" style="22" customWidth="1"/>
    <col min="8199" max="8199" width="4.28515625" style="22" customWidth="1"/>
    <col min="8200" max="8200" width="4.42578125" style="22" customWidth="1"/>
    <col min="8201" max="8201" width="4.28515625" style="22" customWidth="1"/>
    <col min="8202" max="8202" width="5.42578125" style="22" customWidth="1"/>
    <col min="8203" max="8203" width="5.7109375" style="22" customWidth="1"/>
    <col min="8204" max="8204" width="4.85546875" style="22" customWidth="1"/>
    <col min="8205" max="8205" width="5.7109375" style="22" customWidth="1"/>
    <col min="8206" max="8206" width="4.7109375" style="22" customWidth="1"/>
    <col min="8207" max="8207" width="6.7109375" style="22" customWidth="1"/>
    <col min="8208" max="8208" width="8" style="22" customWidth="1"/>
    <col min="8209" max="8209" width="6.7109375" style="22" customWidth="1"/>
    <col min="8210" max="8210" width="3.7109375" style="22" customWidth="1"/>
    <col min="8211" max="8212" width="5.140625" style="22" customWidth="1"/>
    <col min="8213" max="8213" width="4.140625" style="22" customWidth="1"/>
    <col min="8214" max="8214" width="4.7109375" style="22" customWidth="1"/>
    <col min="8215" max="8215" width="4.28515625" style="22" customWidth="1"/>
    <col min="8216" max="8216" width="4.85546875" style="22" customWidth="1"/>
    <col min="8217" max="8217" width="7.7109375" style="22" customWidth="1"/>
    <col min="8218" max="8448" width="9.140625" style="22"/>
    <col min="8449" max="8449" width="2.5703125" style="22" customWidth="1"/>
    <col min="8450" max="8450" width="10.42578125" style="22" customWidth="1"/>
    <col min="8451" max="8451" width="8.42578125" style="22" customWidth="1"/>
    <col min="8452" max="8452" width="5.140625" style="22" customWidth="1"/>
    <col min="8453" max="8453" width="5.85546875" style="22" customWidth="1"/>
    <col min="8454" max="8454" width="5.5703125" style="22" customWidth="1"/>
    <col min="8455" max="8455" width="4.28515625" style="22" customWidth="1"/>
    <col min="8456" max="8456" width="4.42578125" style="22" customWidth="1"/>
    <col min="8457" max="8457" width="4.28515625" style="22" customWidth="1"/>
    <col min="8458" max="8458" width="5.42578125" style="22" customWidth="1"/>
    <col min="8459" max="8459" width="5.7109375" style="22" customWidth="1"/>
    <col min="8460" max="8460" width="4.85546875" style="22" customWidth="1"/>
    <col min="8461" max="8461" width="5.7109375" style="22" customWidth="1"/>
    <col min="8462" max="8462" width="4.7109375" style="22" customWidth="1"/>
    <col min="8463" max="8463" width="6.7109375" style="22" customWidth="1"/>
    <col min="8464" max="8464" width="8" style="22" customWidth="1"/>
    <col min="8465" max="8465" width="6.7109375" style="22" customWidth="1"/>
    <col min="8466" max="8466" width="3.7109375" style="22" customWidth="1"/>
    <col min="8467" max="8468" width="5.140625" style="22" customWidth="1"/>
    <col min="8469" max="8469" width="4.140625" style="22" customWidth="1"/>
    <col min="8470" max="8470" width="4.7109375" style="22" customWidth="1"/>
    <col min="8471" max="8471" width="4.28515625" style="22" customWidth="1"/>
    <col min="8472" max="8472" width="4.85546875" style="22" customWidth="1"/>
    <col min="8473" max="8473" width="7.7109375" style="22" customWidth="1"/>
    <col min="8474" max="8704" width="9.140625" style="22"/>
    <col min="8705" max="8705" width="2.5703125" style="22" customWidth="1"/>
    <col min="8706" max="8706" width="10.42578125" style="22" customWidth="1"/>
    <col min="8707" max="8707" width="8.42578125" style="22" customWidth="1"/>
    <col min="8708" max="8708" width="5.140625" style="22" customWidth="1"/>
    <col min="8709" max="8709" width="5.85546875" style="22" customWidth="1"/>
    <col min="8710" max="8710" width="5.5703125" style="22" customWidth="1"/>
    <col min="8711" max="8711" width="4.28515625" style="22" customWidth="1"/>
    <col min="8712" max="8712" width="4.42578125" style="22" customWidth="1"/>
    <col min="8713" max="8713" width="4.28515625" style="22" customWidth="1"/>
    <col min="8714" max="8714" width="5.42578125" style="22" customWidth="1"/>
    <col min="8715" max="8715" width="5.7109375" style="22" customWidth="1"/>
    <col min="8716" max="8716" width="4.85546875" style="22" customWidth="1"/>
    <col min="8717" max="8717" width="5.7109375" style="22" customWidth="1"/>
    <col min="8718" max="8718" width="4.7109375" style="22" customWidth="1"/>
    <col min="8719" max="8719" width="6.7109375" style="22" customWidth="1"/>
    <col min="8720" max="8720" width="8" style="22" customWidth="1"/>
    <col min="8721" max="8721" width="6.7109375" style="22" customWidth="1"/>
    <col min="8722" max="8722" width="3.7109375" style="22" customWidth="1"/>
    <col min="8723" max="8724" width="5.140625" style="22" customWidth="1"/>
    <col min="8725" max="8725" width="4.140625" style="22" customWidth="1"/>
    <col min="8726" max="8726" width="4.7109375" style="22" customWidth="1"/>
    <col min="8727" max="8727" width="4.28515625" style="22" customWidth="1"/>
    <col min="8728" max="8728" width="4.85546875" style="22" customWidth="1"/>
    <col min="8729" max="8729" width="7.7109375" style="22" customWidth="1"/>
    <col min="8730" max="8960" width="9.140625" style="22"/>
    <col min="8961" max="8961" width="2.5703125" style="22" customWidth="1"/>
    <col min="8962" max="8962" width="10.42578125" style="22" customWidth="1"/>
    <col min="8963" max="8963" width="8.42578125" style="22" customWidth="1"/>
    <col min="8964" max="8964" width="5.140625" style="22" customWidth="1"/>
    <col min="8965" max="8965" width="5.85546875" style="22" customWidth="1"/>
    <col min="8966" max="8966" width="5.5703125" style="22" customWidth="1"/>
    <col min="8967" max="8967" width="4.28515625" style="22" customWidth="1"/>
    <col min="8968" max="8968" width="4.42578125" style="22" customWidth="1"/>
    <col min="8969" max="8969" width="4.28515625" style="22" customWidth="1"/>
    <col min="8970" max="8970" width="5.42578125" style="22" customWidth="1"/>
    <col min="8971" max="8971" width="5.7109375" style="22" customWidth="1"/>
    <col min="8972" max="8972" width="4.85546875" style="22" customWidth="1"/>
    <col min="8973" max="8973" width="5.7109375" style="22" customWidth="1"/>
    <col min="8974" max="8974" width="4.7109375" style="22" customWidth="1"/>
    <col min="8975" max="8975" width="6.7109375" style="22" customWidth="1"/>
    <col min="8976" max="8976" width="8" style="22" customWidth="1"/>
    <col min="8977" max="8977" width="6.7109375" style="22" customWidth="1"/>
    <col min="8978" max="8978" width="3.7109375" style="22" customWidth="1"/>
    <col min="8979" max="8980" width="5.140625" style="22" customWidth="1"/>
    <col min="8981" max="8981" width="4.140625" style="22" customWidth="1"/>
    <col min="8982" max="8982" width="4.7109375" style="22" customWidth="1"/>
    <col min="8983" max="8983" width="4.28515625" style="22" customWidth="1"/>
    <col min="8984" max="8984" width="4.85546875" style="22" customWidth="1"/>
    <col min="8985" max="8985" width="7.7109375" style="22" customWidth="1"/>
    <col min="8986" max="9216" width="9.140625" style="22"/>
    <col min="9217" max="9217" width="2.5703125" style="22" customWidth="1"/>
    <col min="9218" max="9218" width="10.42578125" style="22" customWidth="1"/>
    <col min="9219" max="9219" width="8.42578125" style="22" customWidth="1"/>
    <col min="9220" max="9220" width="5.140625" style="22" customWidth="1"/>
    <col min="9221" max="9221" width="5.85546875" style="22" customWidth="1"/>
    <col min="9222" max="9222" width="5.5703125" style="22" customWidth="1"/>
    <col min="9223" max="9223" width="4.28515625" style="22" customWidth="1"/>
    <col min="9224" max="9224" width="4.42578125" style="22" customWidth="1"/>
    <col min="9225" max="9225" width="4.28515625" style="22" customWidth="1"/>
    <col min="9226" max="9226" width="5.42578125" style="22" customWidth="1"/>
    <col min="9227" max="9227" width="5.7109375" style="22" customWidth="1"/>
    <col min="9228" max="9228" width="4.85546875" style="22" customWidth="1"/>
    <col min="9229" max="9229" width="5.7109375" style="22" customWidth="1"/>
    <col min="9230" max="9230" width="4.7109375" style="22" customWidth="1"/>
    <col min="9231" max="9231" width="6.7109375" style="22" customWidth="1"/>
    <col min="9232" max="9232" width="8" style="22" customWidth="1"/>
    <col min="9233" max="9233" width="6.7109375" style="22" customWidth="1"/>
    <col min="9234" max="9234" width="3.7109375" style="22" customWidth="1"/>
    <col min="9235" max="9236" width="5.140625" style="22" customWidth="1"/>
    <col min="9237" max="9237" width="4.140625" style="22" customWidth="1"/>
    <col min="9238" max="9238" width="4.7109375" style="22" customWidth="1"/>
    <col min="9239" max="9239" width="4.28515625" style="22" customWidth="1"/>
    <col min="9240" max="9240" width="4.85546875" style="22" customWidth="1"/>
    <col min="9241" max="9241" width="7.7109375" style="22" customWidth="1"/>
    <col min="9242" max="9472" width="9.140625" style="22"/>
    <col min="9473" max="9473" width="2.5703125" style="22" customWidth="1"/>
    <col min="9474" max="9474" width="10.42578125" style="22" customWidth="1"/>
    <col min="9475" max="9475" width="8.42578125" style="22" customWidth="1"/>
    <col min="9476" max="9476" width="5.140625" style="22" customWidth="1"/>
    <col min="9477" max="9477" width="5.85546875" style="22" customWidth="1"/>
    <col min="9478" max="9478" width="5.5703125" style="22" customWidth="1"/>
    <col min="9479" max="9479" width="4.28515625" style="22" customWidth="1"/>
    <col min="9480" max="9480" width="4.42578125" style="22" customWidth="1"/>
    <col min="9481" max="9481" width="4.28515625" style="22" customWidth="1"/>
    <col min="9482" max="9482" width="5.42578125" style="22" customWidth="1"/>
    <col min="9483" max="9483" width="5.7109375" style="22" customWidth="1"/>
    <col min="9484" max="9484" width="4.85546875" style="22" customWidth="1"/>
    <col min="9485" max="9485" width="5.7109375" style="22" customWidth="1"/>
    <col min="9486" max="9486" width="4.7109375" style="22" customWidth="1"/>
    <col min="9487" max="9487" width="6.7109375" style="22" customWidth="1"/>
    <col min="9488" max="9488" width="8" style="22" customWidth="1"/>
    <col min="9489" max="9489" width="6.7109375" style="22" customWidth="1"/>
    <col min="9490" max="9490" width="3.7109375" style="22" customWidth="1"/>
    <col min="9491" max="9492" width="5.140625" style="22" customWidth="1"/>
    <col min="9493" max="9493" width="4.140625" style="22" customWidth="1"/>
    <col min="9494" max="9494" width="4.7109375" style="22" customWidth="1"/>
    <col min="9495" max="9495" width="4.28515625" style="22" customWidth="1"/>
    <col min="9496" max="9496" width="4.85546875" style="22" customWidth="1"/>
    <col min="9497" max="9497" width="7.7109375" style="22" customWidth="1"/>
    <col min="9498" max="9728" width="9.140625" style="22"/>
    <col min="9729" max="9729" width="2.5703125" style="22" customWidth="1"/>
    <col min="9730" max="9730" width="10.42578125" style="22" customWidth="1"/>
    <col min="9731" max="9731" width="8.42578125" style="22" customWidth="1"/>
    <col min="9732" max="9732" width="5.140625" style="22" customWidth="1"/>
    <col min="9733" max="9733" width="5.85546875" style="22" customWidth="1"/>
    <col min="9734" max="9734" width="5.5703125" style="22" customWidth="1"/>
    <col min="9735" max="9735" width="4.28515625" style="22" customWidth="1"/>
    <col min="9736" max="9736" width="4.42578125" style="22" customWidth="1"/>
    <col min="9737" max="9737" width="4.28515625" style="22" customWidth="1"/>
    <col min="9738" max="9738" width="5.42578125" style="22" customWidth="1"/>
    <col min="9739" max="9739" width="5.7109375" style="22" customWidth="1"/>
    <col min="9740" max="9740" width="4.85546875" style="22" customWidth="1"/>
    <col min="9741" max="9741" width="5.7109375" style="22" customWidth="1"/>
    <col min="9742" max="9742" width="4.7109375" style="22" customWidth="1"/>
    <col min="9743" max="9743" width="6.7109375" style="22" customWidth="1"/>
    <col min="9744" max="9744" width="8" style="22" customWidth="1"/>
    <col min="9745" max="9745" width="6.7109375" style="22" customWidth="1"/>
    <col min="9746" max="9746" width="3.7109375" style="22" customWidth="1"/>
    <col min="9747" max="9748" width="5.140625" style="22" customWidth="1"/>
    <col min="9749" max="9749" width="4.140625" style="22" customWidth="1"/>
    <col min="9750" max="9750" width="4.7109375" style="22" customWidth="1"/>
    <col min="9751" max="9751" width="4.28515625" style="22" customWidth="1"/>
    <col min="9752" max="9752" width="4.85546875" style="22" customWidth="1"/>
    <col min="9753" max="9753" width="7.7109375" style="22" customWidth="1"/>
    <col min="9754" max="9984" width="9.140625" style="22"/>
    <col min="9985" max="9985" width="2.5703125" style="22" customWidth="1"/>
    <col min="9986" max="9986" width="10.42578125" style="22" customWidth="1"/>
    <col min="9987" max="9987" width="8.42578125" style="22" customWidth="1"/>
    <col min="9988" max="9988" width="5.140625" style="22" customWidth="1"/>
    <col min="9989" max="9989" width="5.85546875" style="22" customWidth="1"/>
    <col min="9990" max="9990" width="5.5703125" style="22" customWidth="1"/>
    <col min="9991" max="9991" width="4.28515625" style="22" customWidth="1"/>
    <col min="9992" max="9992" width="4.42578125" style="22" customWidth="1"/>
    <col min="9993" max="9993" width="4.28515625" style="22" customWidth="1"/>
    <col min="9994" max="9994" width="5.42578125" style="22" customWidth="1"/>
    <col min="9995" max="9995" width="5.7109375" style="22" customWidth="1"/>
    <col min="9996" max="9996" width="4.85546875" style="22" customWidth="1"/>
    <col min="9997" max="9997" width="5.7109375" style="22" customWidth="1"/>
    <col min="9998" max="9998" width="4.7109375" style="22" customWidth="1"/>
    <col min="9999" max="9999" width="6.7109375" style="22" customWidth="1"/>
    <col min="10000" max="10000" width="8" style="22" customWidth="1"/>
    <col min="10001" max="10001" width="6.7109375" style="22" customWidth="1"/>
    <col min="10002" max="10002" width="3.7109375" style="22" customWidth="1"/>
    <col min="10003" max="10004" width="5.140625" style="22" customWidth="1"/>
    <col min="10005" max="10005" width="4.140625" style="22" customWidth="1"/>
    <col min="10006" max="10006" width="4.7109375" style="22" customWidth="1"/>
    <col min="10007" max="10007" width="4.28515625" style="22" customWidth="1"/>
    <col min="10008" max="10008" width="4.85546875" style="22" customWidth="1"/>
    <col min="10009" max="10009" width="7.7109375" style="22" customWidth="1"/>
    <col min="10010" max="10240" width="9.140625" style="22"/>
    <col min="10241" max="10241" width="2.5703125" style="22" customWidth="1"/>
    <col min="10242" max="10242" width="10.42578125" style="22" customWidth="1"/>
    <col min="10243" max="10243" width="8.42578125" style="22" customWidth="1"/>
    <col min="10244" max="10244" width="5.140625" style="22" customWidth="1"/>
    <col min="10245" max="10245" width="5.85546875" style="22" customWidth="1"/>
    <col min="10246" max="10246" width="5.5703125" style="22" customWidth="1"/>
    <col min="10247" max="10247" width="4.28515625" style="22" customWidth="1"/>
    <col min="10248" max="10248" width="4.42578125" style="22" customWidth="1"/>
    <col min="10249" max="10249" width="4.28515625" style="22" customWidth="1"/>
    <col min="10250" max="10250" width="5.42578125" style="22" customWidth="1"/>
    <col min="10251" max="10251" width="5.7109375" style="22" customWidth="1"/>
    <col min="10252" max="10252" width="4.85546875" style="22" customWidth="1"/>
    <col min="10253" max="10253" width="5.7109375" style="22" customWidth="1"/>
    <col min="10254" max="10254" width="4.7109375" style="22" customWidth="1"/>
    <col min="10255" max="10255" width="6.7109375" style="22" customWidth="1"/>
    <col min="10256" max="10256" width="8" style="22" customWidth="1"/>
    <col min="10257" max="10257" width="6.7109375" style="22" customWidth="1"/>
    <col min="10258" max="10258" width="3.7109375" style="22" customWidth="1"/>
    <col min="10259" max="10260" width="5.140625" style="22" customWidth="1"/>
    <col min="10261" max="10261" width="4.140625" style="22" customWidth="1"/>
    <col min="10262" max="10262" width="4.7109375" style="22" customWidth="1"/>
    <col min="10263" max="10263" width="4.28515625" style="22" customWidth="1"/>
    <col min="10264" max="10264" width="4.85546875" style="22" customWidth="1"/>
    <col min="10265" max="10265" width="7.7109375" style="22" customWidth="1"/>
    <col min="10266" max="10496" width="9.140625" style="22"/>
    <col min="10497" max="10497" width="2.5703125" style="22" customWidth="1"/>
    <col min="10498" max="10498" width="10.42578125" style="22" customWidth="1"/>
    <col min="10499" max="10499" width="8.42578125" style="22" customWidth="1"/>
    <col min="10500" max="10500" width="5.140625" style="22" customWidth="1"/>
    <col min="10501" max="10501" width="5.85546875" style="22" customWidth="1"/>
    <col min="10502" max="10502" width="5.5703125" style="22" customWidth="1"/>
    <col min="10503" max="10503" width="4.28515625" style="22" customWidth="1"/>
    <col min="10504" max="10504" width="4.42578125" style="22" customWidth="1"/>
    <col min="10505" max="10505" width="4.28515625" style="22" customWidth="1"/>
    <col min="10506" max="10506" width="5.42578125" style="22" customWidth="1"/>
    <col min="10507" max="10507" width="5.7109375" style="22" customWidth="1"/>
    <col min="10508" max="10508" width="4.85546875" style="22" customWidth="1"/>
    <col min="10509" max="10509" width="5.7109375" style="22" customWidth="1"/>
    <col min="10510" max="10510" width="4.7109375" style="22" customWidth="1"/>
    <col min="10511" max="10511" width="6.7109375" style="22" customWidth="1"/>
    <col min="10512" max="10512" width="8" style="22" customWidth="1"/>
    <col min="10513" max="10513" width="6.7109375" style="22" customWidth="1"/>
    <col min="10514" max="10514" width="3.7109375" style="22" customWidth="1"/>
    <col min="10515" max="10516" width="5.140625" style="22" customWidth="1"/>
    <col min="10517" max="10517" width="4.140625" style="22" customWidth="1"/>
    <col min="10518" max="10518" width="4.7109375" style="22" customWidth="1"/>
    <col min="10519" max="10519" width="4.28515625" style="22" customWidth="1"/>
    <col min="10520" max="10520" width="4.85546875" style="22" customWidth="1"/>
    <col min="10521" max="10521" width="7.7109375" style="22" customWidth="1"/>
    <col min="10522" max="10752" width="9.140625" style="22"/>
    <col min="10753" max="10753" width="2.5703125" style="22" customWidth="1"/>
    <col min="10754" max="10754" width="10.42578125" style="22" customWidth="1"/>
    <col min="10755" max="10755" width="8.42578125" style="22" customWidth="1"/>
    <col min="10756" max="10756" width="5.140625" style="22" customWidth="1"/>
    <col min="10757" max="10757" width="5.85546875" style="22" customWidth="1"/>
    <col min="10758" max="10758" width="5.5703125" style="22" customWidth="1"/>
    <col min="10759" max="10759" width="4.28515625" style="22" customWidth="1"/>
    <col min="10760" max="10760" width="4.42578125" style="22" customWidth="1"/>
    <col min="10761" max="10761" width="4.28515625" style="22" customWidth="1"/>
    <col min="10762" max="10762" width="5.42578125" style="22" customWidth="1"/>
    <col min="10763" max="10763" width="5.7109375" style="22" customWidth="1"/>
    <col min="10764" max="10764" width="4.85546875" style="22" customWidth="1"/>
    <col min="10765" max="10765" width="5.7109375" style="22" customWidth="1"/>
    <col min="10766" max="10766" width="4.7109375" style="22" customWidth="1"/>
    <col min="10767" max="10767" width="6.7109375" style="22" customWidth="1"/>
    <col min="10768" max="10768" width="8" style="22" customWidth="1"/>
    <col min="10769" max="10769" width="6.7109375" style="22" customWidth="1"/>
    <col min="10770" max="10770" width="3.7109375" style="22" customWidth="1"/>
    <col min="10771" max="10772" width="5.140625" style="22" customWidth="1"/>
    <col min="10773" max="10773" width="4.140625" style="22" customWidth="1"/>
    <col min="10774" max="10774" width="4.7109375" style="22" customWidth="1"/>
    <col min="10775" max="10775" width="4.28515625" style="22" customWidth="1"/>
    <col min="10776" max="10776" width="4.85546875" style="22" customWidth="1"/>
    <col min="10777" max="10777" width="7.7109375" style="22" customWidth="1"/>
    <col min="10778" max="11008" width="9.140625" style="22"/>
    <col min="11009" max="11009" width="2.5703125" style="22" customWidth="1"/>
    <col min="11010" max="11010" width="10.42578125" style="22" customWidth="1"/>
    <col min="11011" max="11011" width="8.42578125" style="22" customWidth="1"/>
    <col min="11012" max="11012" width="5.140625" style="22" customWidth="1"/>
    <col min="11013" max="11013" width="5.85546875" style="22" customWidth="1"/>
    <col min="11014" max="11014" width="5.5703125" style="22" customWidth="1"/>
    <col min="11015" max="11015" width="4.28515625" style="22" customWidth="1"/>
    <col min="11016" max="11016" width="4.42578125" style="22" customWidth="1"/>
    <col min="11017" max="11017" width="4.28515625" style="22" customWidth="1"/>
    <col min="11018" max="11018" width="5.42578125" style="22" customWidth="1"/>
    <col min="11019" max="11019" width="5.7109375" style="22" customWidth="1"/>
    <col min="11020" max="11020" width="4.85546875" style="22" customWidth="1"/>
    <col min="11021" max="11021" width="5.7109375" style="22" customWidth="1"/>
    <col min="11022" max="11022" width="4.7109375" style="22" customWidth="1"/>
    <col min="11023" max="11023" width="6.7109375" style="22" customWidth="1"/>
    <col min="11024" max="11024" width="8" style="22" customWidth="1"/>
    <col min="11025" max="11025" width="6.7109375" style="22" customWidth="1"/>
    <col min="11026" max="11026" width="3.7109375" style="22" customWidth="1"/>
    <col min="11027" max="11028" width="5.140625" style="22" customWidth="1"/>
    <col min="11029" max="11029" width="4.140625" style="22" customWidth="1"/>
    <col min="11030" max="11030" width="4.7109375" style="22" customWidth="1"/>
    <col min="11031" max="11031" width="4.28515625" style="22" customWidth="1"/>
    <col min="11032" max="11032" width="4.85546875" style="22" customWidth="1"/>
    <col min="11033" max="11033" width="7.7109375" style="22" customWidth="1"/>
    <col min="11034" max="11264" width="9.140625" style="22"/>
    <col min="11265" max="11265" width="2.5703125" style="22" customWidth="1"/>
    <col min="11266" max="11266" width="10.42578125" style="22" customWidth="1"/>
    <col min="11267" max="11267" width="8.42578125" style="22" customWidth="1"/>
    <col min="11268" max="11268" width="5.140625" style="22" customWidth="1"/>
    <col min="11269" max="11269" width="5.85546875" style="22" customWidth="1"/>
    <col min="11270" max="11270" width="5.5703125" style="22" customWidth="1"/>
    <col min="11271" max="11271" width="4.28515625" style="22" customWidth="1"/>
    <col min="11272" max="11272" width="4.42578125" style="22" customWidth="1"/>
    <col min="11273" max="11273" width="4.28515625" style="22" customWidth="1"/>
    <col min="11274" max="11274" width="5.42578125" style="22" customWidth="1"/>
    <col min="11275" max="11275" width="5.7109375" style="22" customWidth="1"/>
    <col min="11276" max="11276" width="4.85546875" style="22" customWidth="1"/>
    <col min="11277" max="11277" width="5.7109375" style="22" customWidth="1"/>
    <col min="11278" max="11278" width="4.7109375" style="22" customWidth="1"/>
    <col min="11279" max="11279" width="6.7109375" style="22" customWidth="1"/>
    <col min="11280" max="11280" width="8" style="22" customWidth="1"/>
    <col min="11281" max="11281" width="6.7109375" style="22" customWidth="1"/>
    <col min="11282" max="11282" width="3.7109375" style="22" customWidth="1"/>
    <col min="11283" max="11284" width="5.140625" style="22" customWidth="1"/>
    <col min="11285" max="11285" width="4.140625" style="22" customWidth="1"/>
    <col min="11286" max="11286" width="4.7109375" style="22" customWidth="1"/>
    <col min="11287" max="11287" width="4.28515625" style="22" customWidth="1"/>
    <col min="11288" max="11288" width="4.85546875" style="22" customWidth="1"/>
    <col min="11289" max="11289" width="7.7109375" style="22" customWidth="1"/>
    <col min="11290" max="11520" width="9.140625" style="22"/>
    <col min="11521" max="11521" width="2.5703125" style="22" customWidth="1"/>
    <col min="11522" max="11522" width="10.42578125" style="22" customWidth="1"/>
    <col min="11523" max="11523" width="8.42578125" style="22" customWidth="1"/>
    <col min="11524" max="11524" width="5.140625" style="22" customWidth="1"/>
    <col min="11525" max="11525" width="5.85546875" style="22" customWidth="1"/>
    <col min="11526" max="11526" width="5.5703125" style="22" customWidth="1"/>
    <col min="11527" max="11527" width="4.28515625" style="22" customWidth="1"/>
    <col min="11528" max="11528" width="4.42578125" style="22" customWidth="1"/>
    <col min="11529" max="11529" width="4.28515625" style="22" customWidth="1"/>
    <col min="11530" max="11530" width="5.42578125" style="22" customWidth="1"/>
    <col min="11531" max="11531" width="5.7109375" style="22" customWidth="1"/>
    <col min="11532" max="11532" width="4.85546875" style="22" customWidth="1"/>
    <col min="11533" max="11533" width="5.7109375" style="22" customWidth="1"/>
    <col min="11534" max="11534" width="4.7109375" style="22" customWidth="1"/>
    <col min="11535" max="11535" width="6.7109375" style="22" customWidth="1"/>
    <col min="11536" max="11536" width="8" style="22" customWidth="1"/>
    <col min="11537" max="11537" width="6.7109375" style="22" customWidth="1"/>
    <col min="11538" max="11538" width="3.7109375" style="22" customWidth="1"/>
    <col min="11539" max="11540" width="5.140625" style="22" customWidth="1"/>
    <col min="11541" max="11541" width="4.140625" style="22" customWidth="1"/>
    <col min="11542" max="11542" width="4.7109375" style="22" customWidth="1"/>
    <col min="11543" max="11543" width="4.28515625" style="22" customWidth="1"/>
    <col min="11544" max="11544" width="4.85546875" style="22" customWidth="1"/>
    <col min="11545" max="11545" width="7.7109375" style="22" customWidth="1"/>
    <col min="11546" max="11776" width="9.140625" style="22"/>
    <col min="11777" max="11777" width="2.5703125" style="22" customWidth="1"/>
    <col min="11778" max="11778" width="10.42578125" style="22" customWidth="1"/>
    <col min="11779" max="11779" width="8.42578125" style="22" customWidth="1"/>
    <col min="11780" max="11780" width="5.140625" style="22" customWidth="1"/>
    <col min="11781" max="11781" width="5.85546875" style="22" customWidth="1"/>
    <col min="11782" max="11782" width="5.5703125" style="22" customWidth="1"/>
    <col min="11783" max="11783" width="4.28515625" style="22" customWidth="1"/>
    <col min="11784" max="11784" width="4.42578125" style="22" customWidth="1"/>
    <col min="11785" max="11785" width="4.28515625" style="22" customWidth="1"/>
    <col min="11786" max="11786" width="5.42578125" style="22" customWidth="1"/>
    <col min="11787" max="11787" width="5.7109375" style="22" customWidth="1"/>
    <col min="11788" max="11788" width="4.85546875" style="22" customWidth="1"/>
    <col min="11789" max="11789" width="5.7109375" style="22" customWidth="1"/>
    <col min="11790" max="11790" width="4.7109375" style="22" customWidth="1"/>
    <col min="11791" max="11791" width="6.7109375" style="22" customWidth="1"/>
    <col min="11792" max="11792" width="8" style="22" customWidth="1"/>
    <col min="11793" max="11793" width="6.7109375" style="22" customWidth="1"/>
    <col min="11794" max="11794" width="3.7109375" style="22" customWidth="1"/>
    <col min="11795" max="11796" width="5.140625" style="22" customWidth="1"/>
    <col min="11797" max="11797" width="4.140625" style="22" customWidth="1"/>
    <col min="11798" max="11798" width="4.7109375" style="22" customWidth="1"/>
    <col min="11799" max="11799" width="4.28515625" style="22" customWidth="1"/>
    <col min="11800" max="11800" width="4.85546875" style="22" customWidth="1"/>
    <col min="11801" max="11801" width="7.7109375" style="22" customWidth="1"/>
    <col min="11802" max="12032" width="9.140625" style="22"/>
    <col min="12033" max="12033" width="2.5703125" style="22" customWidth="1"/>
    <col min="12034" max="12034" width="10.42578125" style="22" customWidth="1"/>
    <col min="12035" max="12035" width="8.42578125" style="22" customWidth="1"/>
    <col min="12036" max="12036" width="5.140625" style="22" customWidth="1"/>
    <col min="12037" max="12037" width="5.85546875" style="22" customWidth="1"/>
    <col min="12038" max="12038" width="5.5703125" style="22" customWidth="1"/>
    <col min="12039" max="12039" width="4.28515625" style="22" customWidth="1"/>
    <col min="12040" max="12040" width="4.42578125" style="22" customWidth="1"/>
    <col min="12041" max="12041" width="4.28515625" style="22" customWidth="1"/>
    <col min="12042" max="12042" width="5.42578125" style="22" customWidth="1"/>
    <col min="12043" max="12043" width="5.7109375" style="22" customWidth="1"/>
    <col min="12044" max="12044" width="4.85546875" style="22" customWidth="1"/>
    <col min="12045" max="12045" width="5.7109375" style="22" customWidth="1"/>
    <col min="12046" max="12046" width="4.7109375" style="22" customWidth="1"/>
    <col min="12047" max="12047" width="6.7109375" style="22" customWidth="1"/>
    <col min="12048" max="12048" width="8" style="22" customWidth="1"/>
    <col min="12049" max="12049" width="6.7109375" style="22" customWidth="1"/>
    <col min="12050" max="12050" width="3.7109375" style="22" customWidth="1"/>
    <col min="12051" max="12052" width="5.140625" style="22" customWidth="1"/>
    <col min="12053" max="12053" width="4.140625" style="22" customWidth="1"/>
    <col min="12054" max="12054" width="4.7109375" style="22" customWidth="1"/>
    <col min="12055" max="12055" width="4.28515625" style="22" customWidth="1"/>
    <col min="12056" max="12056" width="4.85546875" style="22" customWidth="1"/>
    <col min="12057" max="12057" width="7.7109375" style="22" customWidth="1"/>
    <col min="12058" max="12288" width="9.140625" style="22"/>
    <col min="12289" max="12289" width="2.5703125" style="22" customWidth="1"/>
    <col min="12290" max="12290" width="10.42578125" style="22" customWidth="1"/>
    <col min="12291" max="12291" width="8.42578125" style="22" customWidth="1"/>
    <col min="12292" max="12292" width="5.140625" style="22" customWidth="1"/>
    <col min="12293" max="12293" width="5.85546875" style="22" customWidth="1"/>
    <col min="12294" max="12294" width="5.5703125" style="22" customWidth="1"/>
    <col min="12295" max="12295" width="4.28515625" style="22" customWidth="1"/>
    <col min="12296" max="12296" width="4.42578125" style="22" customWidth="1"/>
    <col min="12297" max="12297" width="4.28515625" style="22" customWidth="1"/>
    <col min="12298" max="12298" width="5.42578125" style="22" customWidth="1"/>
    <col min="12299" max="12299" width="5.7109375" style="22" customWidth="1"/>
    <col min="12300" max="12300" width="4.85546875" style="22" customWidth="1"/>
    <col min="12301" max="12301" width="5.7109375" style="22" customWidth="1"/>
    <col min="12302" max="12302" width="4.7109375" style="22" customWidth="1"/>
    <col min="12303" max="12303" width="6.7109375" style="22" customWidth="1"/>
    <col min="12304" max="12304" width="8" style="22" customWidth="1"/>
    <col min="12305" max="12305" width="6.7109375" style="22" customWidth="1"/>
    <col min="12306" max="12306" width="3.7109375" style="22" customWidth="1"/>
    <col min="12307" max="12308" width="5.140625" style="22" customWidth="1"/>
    <col min="12309" max="12309" width="4.140625" style="22" customWidth="1"/>
    <col min="12310" max="12310" width="4.7109375" style="22" customWidth="1"/>
    <col min="12311" max="12311" width="4.28515625" style="22" customWidth="1"/>
    <col min="12312" max="12312" width="4.85546875" style="22" customWidth="1"/>
    <col min="12313" max="12313" width="7.7109375" style="22" customWidth="1"/>
    <col min="12314" max="12544" width="9.140625" style="22"/>
    <col min="12545" max="12545" width="2.5703125" style="22" customWidth="1"/>
    <col min="12546" max="12546" width="10.42578125" style="22" customWidth="1"/>
    <col min="12547" max="12547" width="8.42578125" style="22" customWidth="1"/>
    <col min="12548" max="12548" width="5.140625" style="22" customWidth="1"/>
    <col min="12549" max="12549" width="5.85546875" style="22" customWidth="1"/>
    <col min="12550" max="12550" width="5.5703125" style="22" customWidth="1"/>
    <col min="12551" max="12551" width="4.28515625" style="22" customWidth="1"/>
    <col min="12552" max="12552" width="4.42578125" style="22" customWidth="1"/>
    <col min="12553" max="12553" width="4.28515625" style="22" customWidth="1"/>
    <col min="12554" max="12554" width="5.42578125" style="22" customWidth="1"/>
    <col min="12555" max="12555" width="5.7109375" style="22" customWidth="1"/>
    <col min="12556" max="12556" width="4.85546875" style="22" customWidth="1"/>
    <col min="12557" max="12557" width="5.7109375" style="22" customWidth="1"/>
    <col min="12558" max="12558" width="4.7109375" style="22" customWidth="1"/>
    <col min="12559" max="12559" width="6.7109375" style="22" customWidth="1"/>
    <col min="12560" max="12560" width="8" style="22" customWidth="1"/>
    <col min="12561" max="12561" width="6.7109375" style="22" customWidth="1"/>
    <col min="12562" max="12562" width="3.7109375" style="22" customWidth="1"/>
    <col min="12563" max="12564" width="5.140625" style="22" customWidth="1"/>
    <col min="12565" max="12565" width="4.140625" style="22" customWidth="1"/>
    <col min="12566" max="12566" width="4.7109375" style="22" customWidth="1"/>
    <col min="12567" max="12567" width="4.28515625" style="22" customWidth="1"/>
    <col min="12568" max="12568" width="4.85546875" style="22" customWidth="1"/>
    <col min="12569" max="12569" width="7.7109375" style="22" customWidth="1"/>
    <col min="12570" max="12800" width="9.140625" style="22"/>
    <col min="12801" max="12801" width="2.5703125" style="22" customWidth="1"/>
    <col min="12802" max="12802" width="10.42578125" style="22" customWidth="1"/>
    <col min="12803" max="12803" width="8.42578125" style="22" customWidth="1"/>
    <col min="12804" max="12804" width="5.140625" style="22" customWidth="1"/>
    <col min="12805" max="12805" width="5.85546875" style="22" customWidth="1"/>
    <col min="12806" max="12806" width="5.5703125" style="22" customWidth="1"/>
    <col min="12807" max="12807" width="4.28515625" style="22" customWidth="1"/>
    <col min="12808" max="12808" width="4.42578125" style="22" customWidth="1"/>
    <col min="12809" max="12809" width="4.28515625" style="22" customWidth="1"/>
    <col min="12810" max="12810" width="5.42578125" style="22" customWidth="1"/>
    <col min="12811" max="12811" width="5.7109375" style="22" customWidth="1"/>
    <col min="12812" max="12812" width="4.85546875" style="22" customWidth="1"/>
    <col min="12813" max="12813" width="5.7109375" style="22" customWidth="1"/>
    <col min="12814" max="12814" width="4.7109375" style="22" customWidth="1"/>
    <col min="12815" max="12815" width="6.7109375" style="22" customWidth="1"/>
    <col min="12816" max="12816" width="8" style="22" customWidth="1"/>
    <col min="12817" max="12817" width="6.7109375" style="22" customWidth="1"/>
    <col min="12818" max="12818" width="3.7109375" style="22" customWidth="1"/>
    <col min="12819" max="12820" width="5.140625" style="22" customWidth="1"/>
    <col min="12821" max="12821" width="4.140625" style="22" customWidth="1"/>
    <col min="12822" max="12822" width="4.7109375" style="22" customWidth="1"/>
    <col min="12823" max="12823" width="4.28515625" style="22" customWidth="1"/>
    <col min="12824" max="12824" width="4.85546875" style="22" customWidth="1"/>
    <col min="12825" max="12825" width="7.7109375" style="22" customWidth="1"/>
    <col min="12826" max="13056" width="9.140625" style="22"/>
    <col min="13057" max="13057" width="2.5703125" style="22" customWidth="1"/>
    <col min="13058" max="13058" width="10.42578125" style="22" customWidth="1"/>
    <col min="13059" max="13059" width="8.42578125" style="22" customWidth="1"/>
    <col min="13060" max="13060" width="5.140625" style="22" customWidth="1"/>
    <col min="13061" max="13061" width="5.85546875" style="22" customWidth="1"/>
    <col min="13062" max="13062" width="5.5703125" style="22" customWidth="1"/>
    <col min="13063" max="13063" width="4.28515625" style="22" customWidth="1"/>
    <col min="13064" max="13064" width="4.42578125" style="22" customWidth="1"/>
    <col min="13065" max="13065" width="4.28515625" style="22" customWidth="1"/>
    <col min="13066" max="13066" width="5.42578125" style="22" customWidth="1"/>
    <col min="13067" max="13067" width="5.7109375" style="22" customWidth="1"/>
    <col min="13068" max="13068" width="4.85546875" style="22" customWidth="1"/>
    <col min="13069" max="13069" width="5.7109375" style="22" customWidth="1"/>
    <col min="13070" max="13070" width="4.7109375" style="22" customWidth="1"/>
    <col min="13071" max="13071" width="6.7109375" style="22" customWidth="1"/>
    <col min="13072" max="13072" width="8" style="22" customWidth="1"/>
    <col min="13073" max="13073" width="6.7109375" style="22" customWidth="1"/>
    <col min="13074" max="13074" width="3.7109375" style="22" customWidth="1"/>
    <col min="13075" max="13076" width="5.140625" style="22" customWidth="1"/>
    <col min="13077" max="13077" width="4.140625" style="22" customWidth="1"/>
    <col min="13078" max="13078" width="4.7109375" style="22" customWidth="1"/>
    <col min="13079" max="13079" width="4.28515625" style="22" customWidth="1"/>
    <col min="13080" max="13080" width="4.85546875" style="22" customWidth="1"/>
    <col min="13081" max="13081" width="7.7109375" style="22" customWidth="1"/>
    <col min="13082" max="13312" width="9.140625" style="22"/>
    <col min="13313" max="13313" width="2.5703125" style="22" customWidth="1"/>
    <col min="13314" max="13314" width="10.42578125" style="22" customWidth="1"/>
    <col min="13315" max="13315" width="8.42578125" style="22" customWidth="1"/>
    <col min="13316" max="13316" width="5.140625" style="22" customWidth="1"/>
    <col min="13317" max="13317" width="5.85546875" style="22" customWidth="1"/>
    <col min="13318" max="13318" width="5.5703125" style="22" customWidth="1"/>
    <col min="13319" max="13319" width="4.28515625" style="22" customWidth="1"/>
    <col min="13320" max="13320" width="4.42578125" style="22" customWidth="1"/>
    <col min="13321" max="13321" width="4.28515625" style="22" customWidth="1"/>
    <col min="13322" max="13322" width="5.42578125" style="22" customWidth="1"/>
    <col min="13323" max="13323" width="5.7109375" style="22" customWidth="1"/>
    <col min="13324" max="13324" width="4.85546875" style="22" customWidth="1"/>
    <col min="13325" max="13325" width="5.7109375" style="22" customWidth="1"/>
    <col min="13326" max="13326" width="4.7109375" style="22" customWidth="1"/>
    <col min="13327" max="13327" width="6.7109375" style="22" customWidth="1"/>
    <col min="13328" max="13328" width="8" style="22" customWidth="1"/>
    <col min="13329" max="13329" width="6.7109375" style="22" customWidth="1"/>
    <col min="13330" max="13330" width="3.7109375" style="22" customWidth="1"/>
    <col min="13331" max="13332" width="5.140625" style="22" customWidth="1"/>
    <col min="13333" max="13333" width="4.140625" style="22" customWidth="1"/>
    <col min="13334" max="13334" width="4.7109375" style="22" customWidth="1"/>
    <col min="13335" max="13335" width="4.28515625" style="22" customWidth="1"/>
    <col min="13336" max="13336" width="4.85546875" style="22" customWidth="1"/>
    <col min="13337" max="13337" width="7.7109375" style="22" customWidth="1"/>
    <col min="13338" max="13568" width="9.140625" style="22"/>
    <col min="13569" max="13569" width="2.5703125" style="22" customWidth="1"/>
    <col min="13570" max="13570" width="10.42578125" style="22" customWidth="1"/>
    <col min="13571" max="13571" width="8.42578125" style="22" customWidth="1"/>
    <col min="13572" max="13572" width="5.140625" style="22" customWidth="1"/>
    <col min="13573" max="13573" width="5.85546875" style="22" customWidth="1"/>
    <col min="13574" max="13574" width="5.5703125" style="22" customWidth="1"/>
    <col min="13575" max="13575" width="4.28515625" style="22" customWidth="1"/>
    <col min="13576" max="13576" width="4.42578125" style="22" customWidth="1"/>
    <col min="13577" max="13577" width="4.28515625" style="22" customWidth="1"/>
    <col min="13578" max="13578" width="5.42578125" style="22" customWidth="1"/>
    <col min="13579" max="13579" width="5.7109375" style="22" customWidth="1"/>
    <col min="13580" max="13580" width="4.85546875" style="22" customWidth="1"/>
    <col min="13581" max="13581" width="5.7109375" style="22" customWidth="1"/>
    <col min="13582" max="13582" width="4.7109375" style="22" customWidth="1"/>
    <col min="13583" max="13583" width="6.7109375" style="22" customWidth="1"/>
    <col min="13584" max="13584" width="8" style="22" customWidth="1"/>
    <col min="13585" max="13585" width="6.7109375" style="22" customWidth="1"/>
    <col min="13586" max="13586" width="3.7109375" style="22" customWidth="1"/>
    <col min="13587" max="13588" width="5.140625" style="22" customWidth="1"/>
    <col min="13589" max="13589" width="4.140625" style="22" customWidth="1"/>
    <col min="13590" max="13590" width="4.7109375" style="22" customWidth="1"/>
    <col min="13591" max="13591" width="4.28515625" style="22" customWidth="1"/>
    <col min="13592" max="13592" width="4.85546875" style="22" customWidth="1"/>
    <col min="13593" max="13593" width="7.7109375" style="22" customWidth="1"/>
    <col min="13594" max="13824" width="9.140625" style="22"/>
    <col min="13825" max="13825" width="2.5703125" style="22" customWidth="1"/>
    <col min="13826" max="13826" width="10.42578125" style="22" customWidth="1"/>
    <col min="13827" max="13827" width="8.42578125" style="22" customWidth="1"/>
    <col min="13828" max="13828" width="5.140625" style="22" customWidth="1"/>
    <col min="13829" max="13829" width="5.85546875" style="22" customWidth="1"/>
    <col min="13830" max="13830" width="5.5703125" style="22" customWidth="1"/>
    <col min="13831" max="13831" width="4.28515625" style="22" customWidth="1"/>
    <col min="13832" max="13832" width="4.42578125" style="22" customWidth="1"/>
    <col min="13833" max="13833" width="4.28515625" style="22" customWidth="1"/>
    <col min="13834" max="13834" width="5.42578125" style="22" customWidth="1"/>
    <col min="13835" max="13835" width="5.7109375" style="22" customWidth="1"/>
    <col min="13836" max="13836" width="4.85546875" style="22" customWidth="1"/>
    <col min="13837" max="13837" width="5.7109375" style="22" customWidth="1"/>
    <col min="13838" max="13838" width="4.7109375" style="22" customWidth="1"/>
    <col min="13839" max="13839" width="6.7109375" style="22" customWidth="1"/>
    <col min="13840" max="13840" width="8" style="22" customWidth="1"/>
    <col min="13841" max="13841" width="6.7109375" style="22" customWidth="1"/>
    <col min="13842" max="13842" width="3.7109375" style="22" customWidth="1"/>
    <col min="13843" max="13844" width="5.140625" style="22" customWidth="1"/>
    <col min="13845" max="13845" width="4.140625" style="22" customWidth="1"/>
    <col min="13846" max="13846" width="4.7109375" style="22" customWidth="1"/>
    <col min="13847" max="13847" width="4.28515625" style="22" customWidth="1"/>
    <col min="13848" max="13848" width="4.85546875" style="22" customWidth="1"/>
    <col min="13849" max="13849" width="7.7109375" style="22" customWidth="1"/>
    <col min="13850" max="14080" width="9.140625" style="22"/>
    <col min="14081" max="14081" width="2.5703125" style="22" customWidth="1"/>
    <col min="14082" max="14082" width="10.42578125" style="22" customWidth="1"/>
    <col min="14083" max="14083" width="8.42578125" style="22" customWidth="1"/>
    <col min="14084" max="14084" width="5.140625" style="22" customWidth="1"/>
    <col min="14085" max="14085" width="5.85546875" style="22" customWidth="1"/>
    <col min="14086" max="14086" width="5.5703125" style="22" customWidth="1"/>
    <col min="14087" max="14087" width="4.28515625" style="22" customWidth="1"/>
    <col min="14088" max="14088" width="4.42578125" style="22" customWidth="1"/>
    <col min="14089" max="14089" width="4.28515625" style="22" customWidth="1"/>
    <col min="14090" max="14090" width="5.42578125" style="22" customWidth="1"/>
    <col min="14091" max="14091" width="5.7109375" style="22" customWidth="1"/>
    <col min="14092" max="14092" width="4.85546875" style="22" customWidth="1"/>
    <col min="14093" max="14093" width="5.7109375" style="22" customWidth="1"/>
    <col min="14094" max="14094" width="4.7109375" style="22" customWidth="1"/>
    <col min="14095" max="14095" width="6.7109375" style="22" customWidth="1"/>
    <col min="14096" max="14096" width="8" style="22" customWidth="1"/>
    <col min="14097" max="14097" width="6.7109375" style="22" customWidth="1"/>
    <col min="14098" max="14098" width="3.7109375" style="22" customWidth="1"/>
    <col min="14099" max="14100" width="5.140625" style="22" customWidth="1"/>
    <col min="14101" max="14101" width="4.140625" style="22" customWidth="1"/>
    <col min="14102" max="14102" width="4.7109375" style="22" customWidth="1"/>
    <col min="14103" max="14103" width="4.28515625" style="22" customWidth="1"/>
    <col min="14104" max="14104" width="4.85546875" style="22" customWidth="1"/>
    <col min="14105" max="14105" width="7.7109375" style="22" customWidth="1"/>
    <col min="14106" max="14336" width="9.140625" style="22"/>
    <col min="14337" max="14337" width="2.5703125" style="22" customWidth="1"/>
    <col min="14338" max="14338" width="10.42578125" style="22" customWidth="1"/>
    <col min="14339" max="14339" width="8.42578125" style="22" customWidth="1"/>
    <col min="14340" max="14340" width="5.140625" style="22" customWidth="1"/>
    <col min="14341" max="14341" width="5.85546875" style="22" customWidth="1"/>
    <col min="14342" max="14342" width="5.5703125" style="22" customWidth="1"/>
    <col min="14343" max="14343" width="4.28515625" style="22" customWidth="1"/>
    <col min="14344" max="14344" width="4.42578125" style="22" customWidth="1"/>
    <col min="14345" max="14345" width="4.28515625" style="22" customWidth="1"/>
    <col min="14346" max="14346" width="5.42578125" style="22" customWidth="1"/>
    <col min="14347" max="14347" width="5.7109375" style="22" customWidth="1"/>
    <col min="14348" max="14348" width="4.85546875" style="22" customWidth="1"/>
    <col min="14349" max="14349" width="5.7109375" style="22" customWidth="1"/>
    <col min="14350" max="14350" width="4.7109375" style="22" customWidth="1"/>
    <col min="14351" max="14351" width="6.7109375" style="22" customWidth="1"/>
    <col min="14352" max="14352" width="8" style="22" customWidth="1"/>
    <col min="14353" max="14353" width="6.7109375" style="22" customWidth="1"/>
    <col min="14354" max="14354" width="3.7109375" style="22" customWidth="1"/>
    <col min="14355" max="14356" width="5.140625" style="22" customWidth="1"/>
    <col min="14357" max="14357" width="4.140625" style="22" customWidth="1"/>
    <col min="14358" max="14358" width="4.7109375" style="22" customWidth="1"/>
    <col min="14359" max="14359" width="4.28515625" style="22" customWidth="1"/>
    <col min="14360" max="14360" width="4.85546875" style="22" customWidth="1"/>
    <col min="14361" max="14361" width="7.7109375" style="22" customWidth="1"/>
    <col min="14362" max="14592" width="9.140625" style="22"/>
    <col min="14593" max="14593" width="2.5703125" style="22" customWidth="1"/>
    <col min="14594" max="14594" width="10.42578125" style="22" customWidth="1"/>
    <col min="14595" max="14595" width="8.42578125" style="22" customWidth="1"/>
    <col min="14596" max="14596" width="5.140625" style="22" customWidth="1"/>
    <col min="14597" max="14597" width="5.85546875" style="22" customWidth="1"/>
    <col min="14598" max="14598" width="5.5703125" style="22" customWidth="1"/>
    <col min="14599" max="14599" width="4.28515625" style="22" customWidth="1"/>
    <col min="14600" max="14600" width="4.42578125" style="22" customWidth="1"/>
    <col min="14601" max="14601" width="4.28515625" style="22" customWidth="1"/>
    <col min="14602" max="14602" width="5.42578125" style="22" customWidth="1"/>
    <col min="14603" max="14603" width="5.7109375" style="22" customWidth="1"/>
    <col min="14604" max="14604" width="4.85546875" style="22" customWidth="1"/>
    <col min="14605" max="14605" width="5.7109375" style="22" customWidth="1"/>
    <col min="14606" max="14606" width="4.7109375" style="22" customWidth="1"/>
    <col min="14607" max="14607" width="6.7109375" style="22" customWidth="1"/>
    <col min="14608" max="14608" width="8" style="22" customWidth="1"/>
    <col min="14609" max="14609" width="6.7109375" style="22" customWidth="1"/>
    <col min="14610" max="14610" width="3.7109375" style="22" customWidth="1"/>
    <col min="14611" max="14612" width="5.140625" style="22" customWidth="1"/>
    <col min="14613" max="14613" width="4.140625" style="22" customWidth="1"/>
    <col min="14614" max="14614" width="4.7109375" style="22" customWidth="1"/>
    <col min="14615" max="14615" width="4.28515625" style="22" customWidth="1"/>
    <col min="14616" max="14616" width="4.85546875" style="22" customWidth="1"/>
    <col min="14617" max="14617" width="7.7109375" style="22" customWidth="1"/>
    <col min="14618" max="14848" width="9.140625" style="22"/>
    <col min="14849" max="14849" width="2.5703125" style="22" customWidth="1"/>
    <col min="14850" max="14850" width="10.42578125" style="22" customWidth="1"/>
    <col min="14851" max="14851" width="8.42578125" style="22" customWidth="1"/>
    <col min="14852" max="14852" width="5.140625" style="22" customWidth="1"/>
    <col min="14853" max="14853" width="5.85546875" style="22" customWidth="1"/>
    <col min="14854" max="14854" width="5.5703125" style="22" customWidth="1"/>
    <col min="14855" max="14855" width="4.28515625" style="22" customWidth="1"/>
    <col min="14856" max="14856" width="4.42578125" style="22" customWidth="1"/>
    <col min="14857" max="14857" width="4.28515625" style="22" customWidth="1"/>
    <col min="14858" max="14858" width="5.42578125" style="22" customWidth="1"/>
    <col min="14859" max="14859" width="5.7109375" style="22" customWidth="1"/>
    <col min="14860" max="14860" width="4.85546875" style="22" customWidth="1"/>
    <col min="14861" max="14861" width="5.7109375" style="22" customWidth="1"/>
    <col min="14862" max="14862" width="4.7109375" style="22" customWidth="1"/>
    <col min="14863" max="14863" width="6.7109375" style="22" customWidth="1"/>
    <col min="14864" max="14864" width="8" style="22" customWidth="1"/>
    <col min="14865" max="14865" width="6.7109375" style="22" customWidth="1"/>
    <col min="14866" max="14866" width="3.7109375" style="22" customWidth="1"/>
    <col min="14867" max="14868" width="5.140625" style="22" customWidth="1"/>
    <col min="14869" max="14869" width="4.140625" style="22" customWidth="1"/>
    <col min="14870" max="14870" width="4.7109375" style="22" customWidth="1"/>
    <col min="14871" max="14871" width="4.28515625" style="22" customWidth="1"/>
    <col min="14872" max="14872" width="4.85546875" style="22" customWidth="1"/>
    <col min="14873" max="14873" width="7.7109375" style="22" customWidth="1"/>
    <col min="14874" max="15104" width="9.140625" style="22"/>
    <col min="15105" max="15105" width="2.5703125" style="22" customWidth="1"/>
    <col min="15106" max="15106" width="10.42578125" style="22" customWidth="1"/>
    <col min="15107" max="15107" width="8.42578125" style="22" customWidth="1"/>
    <col min="15108" max="15108" width="5.140625" style="22" customWidth="1"/>
    <col min="15109" max="15109" width="5.85546875" style="22" customWidth="1"/>
    <col min="15110" max="15110" width="5.5703125" style="22" customWidth="1"/>
    <col min="15111" max="15111" width="4.28515625" style="22" customWidth="1"/>
    <col min="15112" max="15112" width="4.42578125" style="22" customWidth="1"/>
    <col min="15113" max="15113" width="4.28515625" style="22" customWidth="1"/>
    <col min="15114" max="15114" width="5.42578125" style="22" customWidth="1"/>
    <col min="15115" max="15115" width="5.7109375" style="22" customWidth="1"/>
    <col min="15116" max="15116" width="4.85546875" style="22" customWidth="1"/>
    <col min="15117" max="15117" width="5.7109375" style="22" customWidth="1"/>
    <col min="15118" max="15118" width="4.7109375" style="22" customWidth="1"/>
    <col min="15119" max="15119" width="6.7109375" style="22" customWidth="1"/>
    <col min="15120" max="15120" width="8" style="22" customWidth="1"/>
    <col min="15121" max="15121" width="6.7109375" style="22" customWidth="1"/>
    <col min="15122" max="15122" width="3.7109375" style="22" customWidth="1"/>
    <col min="15123" max="15124" width="5.140625" style="22" customWidth="1"/>
    <col min="15125" max="15125" width="4.140625" style="22" customWidth="1"/>
    <col min="15126" max="15126" width="4.7109375" style="22" customWidth="1"/>
    <col min="15127" max="15127" width="4.28515625" style="22" customWidth="1"/>
    <col min="15128" max="15128" width="4.85546875" style="22" customWidth="1"/>
    <col min="15129" max="15129" width="7.7109375" style="22" customWidth="1"/>
    <col min="15130" max="15360" width="9.140625" style="22"/>
    <col min="15361" max="15361" width="2.5703125" style="22" customWidth="1"/>
    <col min="15362" max="15362" width="10.42578125" style="22" customWidth="1"/>
    <col min="15363" max="15363" width="8.42578125" style="22" customWidth="1"/>
    <col min="15364" max="15364" width="5.140625" style="22" customWidth="1"/>
    <col min="15365" max="15365" width="5.85546875" style="22" customWidth="1"/>
    <col min="15366" max="15366" width="5.5703125" style="22" customWidth="1"/>
    <col min="15367" max="15367" width="4.28515625" style="22" customWidth="1"/>
    <col min="15368" max="15368" width="4.42578125" style="22" customWidth="1"/>
    <col min="15369" max="15369" width="4.28515625" style="22" customWidth="1"/>
    <col min="15370" max="15370" width="5.42578125" style="22" customWidth="1"/>
    <col min="15371" max="15371" width="5.7109375" style="22" customWidth="1"/>
    <col min="15372" max="15372" width="4.85546875" style="22" customWidth="1"/>
    <col min="15373" max="15373" width="5.7109375" style="22" customWidth="1"/>
    <col min="15374" max="15374" width="4.7109375" style="22" customWidth="1"/>
    <col min="15375" max="15375" width="6.7109375" style="22" customWidth="1"/>
    <col min="15376" max="15376" width="8" style="22" customWidth="1"/>
    <col min="15377" max="15377" width="6.7109375" style="22" customWidth="1"/>
    <col min="15378" max="15378" width="3.7109375" style="22" customWidth="1"/>
    <col min="15379" max="15380" width="5.140625" style="22" customWidth="1"/>
    <col min="15381" max="15381" width="4.140625" style="22" customWidth="1"/>
    <col min="15382" max="15382" width="4.7109375" style="22" customWidth="1"/>
    <col min="15383" max="15383" width="4.28515625" style="22" customWidth="1"/>
    <col min="15384" max="15384" width="4.85546875" style="22" customWidth="1"/>
    <col min="15385" max="15385" width="7.7109375" style="22" customWidth="1"/>
    <col min="15386" max="15616" width="9.140625" style="22"/>
    <col min="15617" max="15617" width="2.5703125" style="22" customWidth="1"/>
    <col min="15618" max="15618" width="10.42578125" style="22" customWidth="1"/>
    <col min="15619" max="15619" width="8.42578125" style="22" customWidth="1"/>
    <col min="15620" max="15620" width="5.140625" style="22" customWidth="1"/>
    <col min="15621" max="15621" width="5.85546875" style="22" customWidth="1"/>
    <col min="15622" max="15622" width="5.5703125" style="22" customWidth="1"/>
    <col min="15623" max="15623" width="4.28515625" style="22" customWidth="1"/>
    <col min="15624" max="15624" width="4.42578125" style="22" customWidth="1"/>
    <col min="15625" max="15625" width="4.28515625" style="22" customWidth="1"/>
    <col min="15626" max="15626" width="5.42578125" style="22" customWidth="1"/>
    <col min="15627" max="15627" width="5.7109375" style="22" customWidth="1"/>
    <col min="15628" max="15628" width="4.85546875" style="22" customWidth="1"/>
    <col min="15629" max="15629" width="5.7109375" style="22" customWidth="1"/>
    <col min="15630" max="15630" width="4.7109375" style="22" customWidth="1"/>
    <col min="15631" max="15631" width="6.7109375" style="22" customWidth="1"/>
    <col min="15632" max="15632" width="8" style="22" customWidth="1"/>
    <col min="15633" max="15633" width="6.7109375" style="22" customWidth="1"/>
    <col min="15634" max="15634" width="3.7109375" style="22" customWidth="1"/>
    <col min="15635" max="15636" width="5.140625" style="22" customWidth="1"/>
    <col min="15637" max="15637" width="4.140625" style="22" customWidth="1"/>
    <col min="15638" max="15638" width="4.7109375" style="22" customWidth="1"/>
    <col min="15639" max="15639" width="4.28515625" style="22" customWidth="1"/>
    <col min="15640" max="15640" width="4.85546875" style="22" customWidth="1"/>
    <col min="15641" max="15641" width="7.7109375" style="22" customWidth="1"/>
    <col min="15642" max="15872" width="9.140625" style="22"/>
    <col min="15873" max="15873" width="2.5703125" style="22" customWidth="1"/>
    <col min="15874" max="15874" width="10.42578125" style="22" customWidth="1"/>
    <col min="15875" max="15875" width="8.42578125" style="22" customWidth="1"/>
    <col min="15876" max="15876" width="5.140625" style="22" customWidth="1"/>
    <col min="15877" max="15877" width="5.85546875" style="22" customWidth="1"/>
    <col min="15878" max="15878" width="5.5703125" style="22" customWidth="1"/>
    <col min="15879" max="15879" width="4.28515625" style="22" customWidth="1"/>
    <col min="15880" max="15880" width="4.42578125" style="22" customWidth="1"/>
    <col min="15881" max="15881" width="4.28515625" style="22" customWidth="1"/>
    <col min="15882" max="15882" width="5.42578125" style="22" customWidth="1"/>
    <col min="15883" max="15883" width="5.7109375" style="22" customWidth="1"/>
    <col min="15884" max="15884" width="4.85546875" style="22" customWidth="1"/>
    <col min="15885" max="15885" width="5.7109375" style="22" customWidth="1"/>
    <col min="15886" max="15886" width="4.7109375" style="22" customWidth="1"/>
    <col min="15887" max="15887" width="6.7109375" style="22" customWidth="1"/>
    <col min="15888" max="15888" width="8" style="22" customWidth="1"/>
    <col min="15889" max="15889" width="6.7109375" style="22" customWidth="1"/>
    <col min="15890" max="15890" width="3.7109375" style="22" customWidth="1"/>
    <col min="15891" max="15892" width="5.140625" style="22" customWidth="1"/>
    <col min="15893" max="15893" width="4.140625" style="22" customWidth="1"/>
    <col min="15894" max="15894" width="4.7109375" style="22" customWidth="1"/>
    <col min="15895" max="15895" width="4.28515625" style="22" customWidth="1"/>
    <col min="15896" max="15896" width="4.85546875" style="22" customWidth="1"/>
    <col min="15897" max="15897" width="7.7109375" style="22" customWidth="1"/>
    <col min="15898" max="16128" width="9.140625" style="22"/>
    <col min="16129" max="16129" width="2.5703125" style="22" customWidth="1"/>
    <col min="16130" max="16130" width="10.42578125" style="22" customWidth="1"/>
    <col min="16131" max="16131" width="8.42578125" style="22" customWidth="1"/>
    <col min="16132" max="16132" width="5.140625" style="22" customWidth="1"/>
    <col min="16133" max="16133" width="5.85546875" style="22" customWidth="1"/>
    <col min="16134" max="16134" width="5.5703125" style="22" customWidth="1"/>
    <col min="16135" max="16135" width="4.28515625" style="22" customWidth="1"/>
    <col min="16136" max="16136" width="4.42578125" style="22" customWidth="1"/>
    <col min="16137" max="16137" width="4.28515625" style="22" customWidth="1"/>
    <col min="16138" max="16138" width="5.42578125" style="22" customWidth="1"/>
    <col min="16139" max="16139" width="5.7109375" style="22" customWidth="1"/>
    <col min="16140" max="16140" width="4.85546875" style="22" customWidth="1"/>
    <col min="16141" max="16141" width="5.7109375" style="22" customWidth="1"/>
    <col min="16142" max="16142" width="4.7109375" style="22" customWidth="1"/>
    <col min="16143" max="16143" width="6.7109375" style="22" customWidth="1"/>
    <col min="16144" max="16144" width="8" style="22" customWidth="1"/>
    <col min="16145" max="16145" width="6.7109375" style="22" customWidth="1"/>
    <col min="16146" max="16146" width="3.7109375" style="22" customWidth="1"/>
    <col min="16147" max="16148" width="5.140625" style="22" customWidth="1"/>
    <col min="16149" max="16149" width="4.140625" style="22" customWidth="1"/>
    <col min="16150" max="16150" width="4.7109375" style="22" customWidth="1"/>
    <col min="16151" max="16151" width="4.28515625" style="22" customWidth="1"/>
    <col min="16152" max="16152" width="4.85546875" style="22" customWidth="1"/>
    <col min="16153" max="16153" width="7.7109375" style="22" customWidth="1"/>
    <col min="16154" max="16384" width="9.140625" style="22"/>
  </cols>
  <sheetData>
    <row r="1" spans="1:25" ht="12" customHeight="1" x14ac:dyDescent="0.2">
      <c r="V1" s="179" t="s">
        <v>75</v>
      </c>
      <c r="W1" s="179"/>
      <c r="X1" s="179"/>
      <c r="Y1" s="179"/>
    </row>
    <row r="2" spans="1:25" ht="14.25" customHeight="1" x14ac:dyDescent="0.2">
      <c r="A2" s="181" t="s">
        <v>76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</row>
    <row r="3" spans="1:25" ht="11.25" customHeight="1" x14ac:dyDescent="0.2">
      <c r="A3" s="180" t="s">
        <v>77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</row>
    <row r="4" spans="1:25" ht="38.450000000000003" customHeight="1" x14ac:dyDescent="0.2">
      <c r="A4" s="23"/>
      <c r="B4" s="24" t="s">
        <v>78</v>
      </c>
      <c r="C4" s="23">
        <v>18.02</v>
      </c>
      <c r="D4" s="23"/>
      <c r="E4" s="23"/>
      <c r="F4" s="23"/>
      <c r="G4" s="23"/>
      <c r="H4" s="23">
        <v>1</v>
      </c>
      <c r="I4" s="23"/>
      <c r="J4" s="23"/>
      <c r="K4" s="23"/>
      <c r="L4" s="23"/>
      <c r="M4" s="23"/>
      <c r="N4" s="25">
        <v>1</v>
      </c>
      <c r="O4" s="25">
        <v>10</v>
      </c>
      <c r="P4" s="25"/>
      <c r="Q4" s="25">
        <v>1</v>
      </c>
      <c r="R4" s="25">
        <v>0.39</v>
      </c>
      <c r="S4" s="25">
        <v>2</v>
      </c>
      <c r="T4" s="25">
        <v>0.44</v>
      </c>
      <c r="U4" s="25">
        <v>0.04</v>
      </c>
      <c r="V4" s="25">
        <v>0.46</v>
      </c>
      <c r="W4" s="25">
        <v>1.48</v>
      </c>
      <c r="X4" s="25">
        <v>0.05</v>
      </c>
      <c r="Y4" s="23">
        <v>0.16</v>
      </c>
    </row>
    <row r="5" spans="1:25" ht="237" customHeight="1" x14ac:dyDescent="0.2">
      <c r="A5" s="26" t="s">
        <v>46</v>
      </c>
      <c r="B5" s="27" t="s">
        <v>79</v>
      </c>
      <c r="C5" s="28" t="s">
        <v>0</v>
      </c>
      <c r="D5" s="29" t="s">
        <v>80</v>
      </c>
      <c r="E5" s="29" t="s">
        <v>81</v>
      </c>
      <c r="F5" s="29" t="s">
        <v>82</v>
      </c>
      <c r="G5" s="29" t="s">
        <v>83</v>
      </c>
      <c r="H5" s="29" t="s">
        <v>84</v>
      </c>
      <c r="I5" s="29" t="s">
        <v>85</v>
      </c>
      <c r="J5" s="29" t="s">
        <v>86</v>
      </c>
      <c r="K5" s="29" t="s">
        <v>87</v>
      </c>
      <c r="L5" s="29" t="s">
        <v>88</v>
      </c>
      <c r="M5" s="29" t="s">
        <v>89</v>
      </c>
      <c r="N5" s="29" t="s">
        <v>90</v>
      </c>
      <c r="O5" s="29" t="s">
        <v>91</v>
      </c>
      <c r="P5" s="29" t="s">
        <v>92</v>
      </c>
      <c r="Q5" s="29" t="s">
        <v>93</v>
      </c>
      <c r="R5" s="29" t="s">
        <v>94</v>
      </c>
      <c r="S5" s="29" t="s">
        <v>95</v>
      </c>
      <c r="T5" s="29" t="s">
        <v>96</v>
      </c>
      <c r="U5" s="30" t="s">
        <v>97</v>
      </c>
      <c r="V5" s="29" t="s">
        <v>98</v>
      </c>
      <c r="W5" s="29" t="s">
        <v>99</v>
      </c>
      <c r="X5" s="29" t="s">
        <v>100</v>
      </c>
      <c r="Y5" s="29" t="s">
        <v>101</v>
      </c>
    </row>
    <row r="6" spans="1:25" ht="12.75" customHeight="1" x14ac:dyDescent="0.2">
      <c r="A6" s="31"/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  <c r="N6" s="32">
        <v>13</v>
      </c>
      <c r="O6" s="32">
        <v>14</v>
      </c>
      <c r="P6" s="32">
        <v>15</v>
      </c>
      <c r="Q6" s="32">
        <v>16</v>
      </c>
      <c r="R6" s="32">
        <v>17</v>
      </c>
      <c r="S6" s="32">
        <v>18</v>
      </c>
      <c r="T6" s="32">
        <v>19</v>
      </c>
      <c r="U6" s="32">
        <v>20</v>
      </c>
      <c r="V6" s="32">
        <v>21</v>
      </c>
      <c r="W6" s="32">
        <v>22</v>
      </c>
      <c r="X6" s="32">
        <v>23</v>
      </c>
      <c r="Y6" s="32">
        <v>24</v>
      </c>
    </row>
    <row r="7" spans="1:25" ht="24" customHeight="1" x14ac:dyDescent="0.2">
      <c r="A7" s="23">
        <v>1</v>
      </c>
      <c r="B7" s="32" t="s">
        <v>102</v>
      </c>
      <c r="C7" s="33">
        <v>2155.1</v>
      </c>
      <c r="D7" s="34">
        <v>156</v>
      </c>
      <c r="E7" s="34">
        <v>200.1</v>
      </c>
      <c r="F7" s="34">
        <v>554.4</v>
      </c>
      <c r="G7" s="34">
        <v>1.1000000000000001</v>
      </c>
      <c r="H7" s="34">
        <v>12.2</v>
      </c>
      <c r="I7" s="34">
        <v>54.8</v>
      </c>
      <c r="J7" s="34">
        <v>71.599999999999994</v>
      </c>
      <c r="K7" s="34">
        <v>144.80000000000001</v>
      </c>
      <c r="L7" s="34">
        <v>2.2000000000000002</v>
      </c>
      <c r="M7" s="34">
        <v>509</v>
      </c>
      <c r="N7" s="34">
        <v>15.7</v>
      </c>
      <c r="O7" s="34">
        <v>161.69999999999999</v>
      </c>
      <c r="P7" s="34">
        <v>161</v>
      </c>
      <c r="Q7" s="34">
        <v>20.100000000000001</v>
      </c>
      <c r="R7" s="34">
        <v>8.1</v>
      </c>
      <c r="S7" s="34">
        <v>24.9</v>
      </c>
      <c r="T7" s="34">
        <v>7.8</v>
      </c>
      <c r="U7" s="34">
        <v>0.6</v>
      </c>
      <c r="V7" s="34">
        <v>9</v>
      </c>
      <c r="W7" s="34">
        <v>29</v>
      </c>
      <c r="X7" s="35">
        <v>0.63</v>
      </c>
      <c r="Y7" s="34">
        <v>10.4</v>
      </c>
    </row>
    <row r="8" spans="1:25" ht="24.75" customHeight="1" x14ac:dyDescent="0.2">
      <c r="A8" s="23">
        <v>2</v>
      </c>
      <c r="B8" s="36" t="s">
        <v>103</v>
      </c>
      <c r="C8" s="33">
        <v>2413.3000000000002</v>
      </c>
      <c r="D8" s="34">
        <v>177.8</v>
      </c>
      <c r="E8" s="34">
        <v>275.7</v>
      </c>
      <c r="F8" s="34">
        <v>577.9</v>
      </c>
      <c r="G8" s="34">
        <v>0.6</v>
      </c>
      <c r="H8" s="34">
        <v>12.7</v>
      </c>
      <c r="I8" s="34">
        <v>0</v>
      </c>
      <c r="J8" s="34">
        <v>59.2</v>
      </c>
      <c r="K8" s="34">
        <v>326.3</v>
      </c>
      <c r="L8" s="37">
        <v>2.7930000000000001</v>
      </c>
      <c r="M8" s="34">
        <v>529.70000000000005</v>
      </c>
      <c r="N8" s="34">
        <v>18.3</v>
      </c>
      <c r="O8" s="34">
        <v>163</v>
      </c>
      <c r="P8" s="34">
        <v>161</v>
      </c>
      <c r="Q8" s="37">
        <v>19.334</v>
      </c>
      <c r="R8" s="34">
        <v>8.1</v>
      </c>
      <c r="S8" s="34">
        <v>25.3</v>
      </c>
      <c r="T8" s="34">
        <v>7.1</v>
      </c>
      <c r="U8" s="34">
        <v>0.6</v>
      </c>
      <c r="V8" s="34">
        <v>9.1</v>
      </c>
      <c r="W8" s="34">
        <v>28</v>
      </c>
      <c r="X8" s="35">
        <v>0.6</v>
      </c>
      <c r="Y8" s="34">
        <v>10.199999999999999</v>
      </c>
    </row>
    <row r="9" spans="1:25" ht="24.6" customHeight="1" x14ac:dyDescent="0.2">
      <c r="A9" s="23">
        <v>3</v>
      </c>
      <c r="B9" s="38" t="s">
        <v>104</v>
      </c>
      <c r="C9" s="33">
        <v>1312.6</v>
      </c>
      <c r="D9" s="39">
        <v>1.5</v>
      </c>
      <c r="E9" s="39">
        <v>6</v>
      </c>
      <c r="F9" s="39">
        <v>324</v>
      </c>
      <c r="G9" s="39"/>
      <c r="H9" s="39">
        <v>12.5</v>
      </c>
      <c r="I9" s="39"/>
      <c r="J9" s="39"/>
      <c r="K9" s="39">
        <v>242.3</v>
      </c>
      <c r="L9" s="39">
        <v>2.7</v>
      </c>
      <c r="M9" s="39">
        <v>483</v>
      </c>
      <c r="N9" s="40">
        <v>16</v>
      </c>
      <c r="O9" s="40">
        <v>134.4</v>
      </c>
      <c r="P9" s="40"/>
      <c r="Q9" s="40">
        <v>15.6</v>
      </c>
      <c r="R9" s="41">
        <v>8</v>
      </c>
      <c r="S9" s="41">
        <v>20.3</v>
      </c>
      <c r="T9" s="41">
        <v>6.6</v>
      </c>
      <c r="U9" s="40">
        <v>0.6</v>
      </c>
      <c r="V9" s="40">
        <v>9</v>
      </c>
      <c r="W9" s="40">
        <v>27.6</v>
      </c>
      <c r="X9" s="40">
        <v>0.6</v>
      </c>
      <c r="Y9" s="23">
        <v>1.9</v>
      </c>
    </row>
    <row r="10" spans="1:25" ht="15.6" customHeight="1" x14ac:dyDescent="0.2">
      <c r="A10" s="23">
        <v>4</v>
      </c>
      <c r="B10" s="42" t="s">
        <v>105</v>
      </c>
      <c r="C10" s="33">
        <v>36.5</v>
      </c>
      <c r="D10" s="39"/>
      <c r="E10" s="39"/>
      <c r="F10" s="39">
        <v>4.7</v>
      </c>
      <c r="G10" s="39"/>
      <c r="H10" s="39">
        <v>0.2</v>
      </c>
      <c r="I10" s="39"/>
      <c r="J10" s="39"/>
      <c r="K10" s="39">
        <v>3.5</v>
      </c>
      <c r="L10" s="39"/>
      <c r="M10" s="39">
        <v>7.2</v>
      </c>
      <c r="N10" s="40">
        <v>0.2</v>
      </c>
      <c r="O10" s="40">
        <v>19.399999999999999</v>
      </c>
      <c r="P10" s="40"/>
      <c r="Q10" s="40">
        <v>0.3</v>
      </c>
      <c r="R10" s="41">
        <v>0.1</v>
      </c>
      <c r="S10" s="41">
        <v>0.3</v>
      </c>
      <c r="T10" s="41">
        <v>0.1</v>
      </c>
      <c r="U10" s="40"/>
      <c r="V10" s="40">
        <v>0.1</v>
      </c>
      <c r="W10" s="40">
        <v>0.4</v>
      </c>
      <c r="X10" s="40"/>
      <c r="Y10" s="23"/>
    </row>
    <row r="11" spans="1:25" ht="14.25" customHeight="1" x14ac:dyDescent="0.2">
      <c r="A11" s="23">
        <v>5</v>
      </c>
      <c r="B11" s="42" t="s">
        <v>106</v>
      </c>
      <c r="C11" s="33">
        <v>1064.2</v>
      </c>
      <c r="D11" s="43">
        <v>176.3</v>
      </c>
      <c r="E11" s="43">
        <v>269.7</v>
      </c>
      <c r="F11" s="43">
        <v>249.2</v>
      </c>
      <c r="G11" s="43">
        <v>0.6</v>
      </c>
      <c r="H11" s="43">
        <v>0</v>
      </c>
      <c r="I11" s="43">
        <v>0</v>
      </c>
      <c r="J11" s="43">
        <v>59.2</v>
      </c>
      <c r="K11" s="43">
        <v>80.5</v>
      </c>
      <c r="L11" s="43">
        <v>0.1</v>
      </c>
      <c r="M11" s="43">
        <v>39.5</v>
      </c>
      <c r="N11" s="43">
        <v>2.1</v>
      </c>
      <c r="O11" s="43">
        <v>9.1999999999999993</v>
      </c>
      <c r="P11" s="43">
        <v>161</v>
      </c>
      <c r="Q11" s="43">
        <v>3.4</v>
      </c>
      <c r="R11" s="43">
        <v>0</v>
      </c>
      <c r="S11" s="43">
        <v>4.7</v>
      </c>
      <c r="T11" s="43">
        <v>0.4</v>
      </c>
      <c r="U11" s="43">
        <v>0</v>
      </c>
      <c r="V11" s="43">
        <v>0</v>
      </c>
      <c r="W11" s="43">
        <v>0</v>
      </c>
      <c r="X11" s="43">
        <v>0</v>
      </c>
      <c r="Y11" s="43">
        <v>8.3000000000000007</v>
      </c>
    </row>
    <row r="12" spans="1:25" ht="59.45" customHeight="1" x14ac:dyDescent="0.2">
      <c r="A12" s="23">
        <v>6</v>
      </c>
      <c r="B12" s="44" t="s">
        <v>107</v>
      </c>
      <c r="C12" s="33">
        <v>19.600000000000001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39">
        <v>10.4</v>
      </c>
      <c r="P12" s="45"/>
      <c r="Q12" s="45"/>
      <c r="R12" s="45"/>
      <c r="S12" s="45"/>
      <c r="T12" s="45"/>
      <c r="U12" s="39"/>
      <c r="V12" s="39"/>
      <c r="W12" s="39">
        <v>9.1999999999999993</v>
      </c>
      <c r="X12" s="45"/>
      <c r="Y12" s="23"/>
    </row>
    <row r="13" spans="1:25" ht="60" x14ac:dyDescent="0.2">
      <c r="A13" s="23">
        <v>7</v>
      </c>
      <c r="B13" s="23" t="s">
        <v>108</v>
      </c>
      <c r="C13" s="33">
        <v>160.4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39">
        <v>100.5</v>
      </c>
      <c r="P13" s="39"/>
      <c r="Q13" s="39"/>
      <c r="R13" s="39">
        <v>12.3</v>
      </c>
      <c r="S13" s="39"/>
      <c r="T13" s="45"/>
      <c r="U13" s="39"/>
      <c r="V13" s="39">
        <v>10.5</v>
      </c>
      <c r="W13" s="39">
        <v>27.5</v>
      </c>
      <c r="X13" s="23"/>
      <c r="Y13" s="23">
        <v>9.6</v>
      </c>
    </row>
    <row r="14" spans="1:25" ht="24" x14ac:dyDescent="0.2">
      <c r="A14" s="23">
        <v>8</v>
      </c>
      <c r="B14" s="23" t="s">
        <v>109</v>
      </c>
      <c r="C14" s="33">
        <v>8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>
        <v>4.9749999999999996</v>
      </c>
      <c r="P14" s="23"/>
      <c r="Q14" s="23"/>
      <c r="R14" s="23">
        <v>0.61</v>
      </c>
      <c r="S14" s="23"/>
      <c r="T14" s="23"/>
      <c r="U14" s="23"/>
      <c r="V14" s="23">
        <v>0.54</v>
      </c>
      <c r="W14" s="23">
        <v>1.07</v>
      </c>
      <c r="X14" s="23"/>
      <c r="Y14" s="23">
        <v>0.84</v>
      </c>
    </row>
  </sheetData>
  <mergeCells count="3">
    <mergeCell ref="V1:Y1"/>
    <mergeCell ref="A3:Y3"/>
    <mergeCell ref="A2:Y2"/>
  </mergeCells>
  <pageMargins left="0.7" right="0.7" top="0.75" bottom="0.75" header="0.3" footer="0.3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9</vt:i4>
      </vt:variant>
      <vt:variant>
        <vt:lpstr>Įvardinti diapazonai</vt:lpstr>
      </vt:variant>
      <vt:variant>
        <vt:i4>1</vt:i4>
      </vt:variant>
    </vt:vector>
  </HeadingPairs>
  <TitlesOfParts>
    <vt:vector size="10" baseType="lpstr">
      <vt:lpstr>1_skolintos</vt:lpstr>
      <vt:lpstr>2_pajamos</vt:lpstr>
      <vt:lpstr>3_2 priemones</vt:lpstr>
      <vt:lpstr>4_prisidej_prie_proj</vt:lpstr>
      <vt:lpstr>5_kult_paveld</vt:lpstr>
      <vt:lpstr>6_architektura</vt:lpstr>
      <vt:lpstr>7_infrastruktura</vt:lpstr>
      <vt:lpstr>8_valstyb_deleg</vt:lpstr>
      <vt:lpstr>Lapas2</vt:lpstr>
      <vt:lpstr>'6_architektura'!OLE_LINK1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Jurgita Saldukienė</dc:creator>
  <cp:lastModifiedBy>Margarita Tamošauskienė</cp:lastModifiedBy>
  <cp:lastPrinted>2019-02-06T11:52:22Z</cp:lastPrinted>
  <dcterms:created xsi:type="dcterms:W3CDTF">2018-01-24T07:12:16Z</dcterms:created>
  <dcterms:modified xsi:type="dcterms:W3CDTF">2019-02-06T11:57:44Z</dcterms:modified>
</cp:coreProperties>
</file>