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350" windowWidth="11340" windowHeight="7935" activeTab="2"/>
  </bookViews>
  <sheets>
    <sheet name="pajamos (1)" sheetId="1" r:id="rId1"/>
    <sheet name=" imokos(2)" sheetId="2" r:id="rId2"/>
    <sheet name="savivaldybės funkcijos(3)" sheetId="3" r:id="rId3"/>
    <sheet name="v.f-jos(4)" sheetId="4" r:id="rId4"/>
    <sheet name="kt_ dotacijos (6)" sheetId="5" r:id="rId5"/>
    <sheet name="biud_ist_pajamos (7)" sheetId="6" r:id="rId6"/>
    <sheet name="programos(9)" sheetId="7" r:id="rId7"/>
  </sheets>
  <definedNames>
    <definedName name="_xlnm.Print_Titles" localSheetId="1">' imokos(2)'!$8:$8</definedName>
    <definedName name="_xlnm.Print_Titles" localSheetId="5">'biud_ist_pajamos (7)'!$8:$11</definedName>
    <definedName name="_xlnm.Print_Titles" localSheetId="4">'kt_ dotacijos (6)'!$8:$11</definedName>
    <definedName name="_xlnm.Print_Titles" localSheetId="0">'pajamos (1)'!$8:$8</definedName>
    <definedName name="_xlnm.Print_Titles" localSheetId="2">'savivaldybės funkcijos(3)'!$9:$12</definedName>
    <definedName name="_xlnm.Print_Titles" localSheetId="3">'v.f-jos(4)'!$9:$12</definedName>
  </definedNames>
  <calcPr fullCalcOnLoad="1"/>
</workbook>
</file>

<file path=xl/sharedStrings.xml><?xml version="1.0" encoding="utf-8"?>
<sst xmlns="http://schemas.openxmlformats.org/spreadsheetml/2006/main" count="215" uniqueCount="122">
  <si>
    <t>Eil.   Nr.</t>
  </si>
  <si>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</si>
  <si>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</si>
  <si>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</si>
  <si>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</si>
  <si>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</si>
  <si>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</si>
  <si>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</si>
  <si>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Šateikių pagrindinė mokykla</t>
  </si>
  <si>
    <t>IŠ VISO:</t>
  </si>
  <si>
    <t xml:space="preserve">Programos pavadinimas </t>
  </si>
  <si>
    <t>Lopšelis-darželis „Raudonkepuraitė“</t>
  </si>
  <si>
    <t>Ugdymo kokybės ir modernios aplinkos užtikrinimo programa</t>
  </si>
  <si>
    <t>Programos kodas</t>
  </si>
  <si>
    <t>01</t>
  </si>
  <si>
    <t>02</t>
  </si>
  <si>
    <t>04</t>
  </si>
  <si>
    <t>07</t>
  </si>
  <si>
    <t>08</t>
  </si>
  <si>
    <t>Įstaigos pavadinimas</t>
  </si>
  <si>
    <t>Eil.Nr.</t>
  </si>
  <si>
    <t>Pajamų pavadinimas</t>
  </si>
  <si>
    <t>IŠ VISO</t>
  </si>
  <si>
    <t>Ekonominės ir projektinės veiklos programa</t>
  </si>
  <si>
    <t xml:space="preserve"> </t>
  </si>
  <si>
    <t>Įmokos už išlaikymą švietimo, socialinės apsaugos ir kitose įstaigose</t>
  </si>
  <si>
    <t>Programos kodas, pavadinimas</t>
  </si>
  <si>
    <t>Žemės ūkio funkcijoms atlikti</t>
  </si>
  <si>
    <t xml:space="preserve">Asignavimų valdytojo pavadinimas </t>
  </si>
  <si>
    <t>Šateikių pagrindinės mokyklos veikla</t>
  </si>
  <si>
    <t>Priemonės pavadinimas</t>
  </si>
  <si>
    <t>Savivaldybės administracijos veikla</t>
  </si>
  <si>
    <t>Plungės rajono seniūnijų veikla</t>
  </si>
  <si>
    <t>Savivaldybės infrastruktūros objektų planavimas, priežiūra ir statyba</t>
  </si>
  <si>
    <t>Lopšelio-darželio „Raudonkepuraitė“ veikla</t>
  </si>
  <si>
    <t>Iš viso 01 programai</t>
  </si>
  <si>
    <t>Iš viso 02 programai</t>
  </si>
  <si>
    <t>Iš viso 04 programai</t>
  </si>
  <si>
    <t>Iš viso 07 programai</t>
  </si>
  <si>
    <t>Iš viso 08 programai</t>
  </si>
  <si>
    <t>Socialiai saugios ir sveikos aplinkos kūrimo programa</t>
  </si>
  <si>
    <t>Savivaldybės veiklos valdymo programa</t>
  </si>
  <si>
    <t>Infrastruktūros objektų priežiūros ir ūkinių subjektų rėmimo programa</t>
  </si>
  <si>
    <t>Eil. Nr.</t>
  </si>
  <si>
    <t>VšĮ Plungės rajono savivaldybės ligoninės programa</t>
  </si>
  <si>
    <t>Platelių universalus daugiafunkcis centras</t>
  </si>
  <si>
    <t>Platelių universalaus daugiafunkcio centro veikla</t>
  </si>
  <si>
    <t xml:space="preserve">                  Plungės rajono savivaldybės </t>
  </si>
  <si>
    <t>Investicijų ir kiti projektai</t>
  </si>
  <si>
    <t xml:space="preserve">                  3 priedas</t>
  </si>
  <si>
    <t xml:space="preserve">              IŠ VISO:</t>
  </si>
  <si>
    <t>Investicijų ir kiti projektai (VšĮ "Plungės futbolas" prisidėti prie stadiono dangos)</t>
  </si>
  <si>
    <t>tūkst. Eur</t>
  </si>
  <si>
    <t xml:space="preserve">IŠ VISO ASIGNAVIMŲ </t>
  </si>
  <si>
    <t xml:space="preserve">                                                                                                                                               Plungės rajono savivaldybės </t>
  </si>
  <si>
    <t>Dotacijos:</t>
  </si>
  <si>
    <t xml:space="preserve">Plungės rajono savivaldybės </t>
  </si>
  <si>
    <t>2 priedas</t>
  </si>
  <si>
    <t xml:space="preserve">  Plungės rajono savivaldybės </t>
  </si>
  <si>
    <t xml:space="preserve">  6 priedas</t>
  </si>
  <si>
    <t xml:space="preserve">                   7 priedas</t>
  </si>
  <si>
    <t xml:space="preserve">                  9 priedas</t>
  </si>
  <si>
    <t>iš jų: paskolų grąžinimas</t>
  </si>
  <si>
    <t>IŠ VISO ASIGNAVIMŲ (9eil.-10eil.)</t>
  </si>
  <si>
    <t>Investicijų ir kiti projektai (prisidėti prie projektų)</t>
  </si>
  <si>
    <t xml:space="preserve">                                                                                                                   1 priedas</t>
  </si>
  <si>
    <t>Pajamos už prekes ir paslaugas</t>
  </si>
  <si>
    <t>Pajamos už ilgalaikio ir trumpalaikio turto nuomą</t>
  </si>
  <si>
    <t xml:space="preserve">                  sprendimo Nr. T1-</t>
  </si>
  <si>
    <t xml:space="preserve">  sprendimo Nr. T1-</t>
  </si>
  <si>
    <t>Pajamos už ilgalaikio ir trumpalaikio materialiojo turto nuomą</t>
  </si>
  <si>
    <t>Biudžetinių įstaigų pajamos už prekes ir paslaugas</t>
  </si>
  <si>
    <t>55.6.</t>
  </si>
  <si>
    <t>55.8.</t>
  </si>
  <si>
    <t>55.18.</t>
  </si>
  <si>
    <t>55.28.</t>
  </si>
  <si>
    <t>55.32.</t>
  </si>
  <si>
    <t>PLUNGĖS RAJONO SAVIVALDYBĖS 2018 METŲ BIUDŽETO PAJAMŲ PAKEITIMAI (PADIDINTA+, SUMAŽINTA -)</t>
  </si>
  <si>
    <t>BIUDŽETINIŲ ĮSTAIGŲ  PAJAMŲ UŽ PREKES, TEIKIAMAS PASLAUGAS IR TURTO NUOMĄ ĮMOKŲ 2018 M.  Į SAVIVALDYBĖS BIUDŽETĄ PAKEITIMAI (PADIDINTA+, SUMAŽINTA -)</t>
  </si>
  <si>
    <t>ASIGNAVIMŲ SAVARANKIŠKOSIOMS SAVIVALDYBĖS FUNKCIJOMS VYKDYTI 2018 METAIS PASKIRSTYMO PAKEITIMAI (PADIDINTA+, SUMAŽINTA -)</t>
  </si>
  <si>
    <t>2018 METŲ KITŲ  DOTACIJŲ PASKIRSTYMO PAKEITIMAI (PADIDINTA+, SUMAŽINTA -)</t>
  </si>
  <si>
    <t>2018 METŲ BIUDŽETINIŲ ĮSTAIGŲ GAUNAMŲ LĖŠŲ IR PAJAMŲ UŽ NUOMĄ  PASKIRSTYMO PAKEITIMAI (PADIDINTA+, SUMAŽINTA -)</t>
  </si>
  <si>
    <t>PLUNGĖS RAJONO SAVIVALDYBĖS 2018 METŲ BIUDŽETO ASIGNAVIMŲ PASKIRSTYMO PAGAL 2018-2020 METŲ STRATEGINIO VEIKLOS PLANO PROGRAMAS PAKEITIMAI (PADIDINTA+, SUMAŽINTA -)</t>
  </si>
  <si>
    <t>8.40.</t>
  </si>
  <si>
    <t>Savivaldybės vietinės reikšmės keliams (gatvėms) tiesti, rekonstruoti, taisyti (remontuoti), prižiūrėti ir saugaus eismo sąlygoms užtikrinti</t>
  </si>
  <si>
    <t>8.41.</t>
  </si>
  <si>
    <t>tarpinstitucinio bendradarbiavimo koordinatoriaus pareigybei išlaikyti</t>
  </si>
  <si>
    <t>8.42.</t>
  </si>
  <si>
    <t>8.43.</t>
  </si>
  <si>
    <t>projektui "Neformaliojo švietimo veiklų kokybės gerinimas Plungės rajone" (ES lėšos)</t>
  </si>
  <si>
    <t>projektui "Teikiamų paslaugų procesų tobulinimas ir aptarnavimo kokybės gerinimas Plungės rajono savivaldybėje" (ES lėšos)</t>
  </si>
  <si>
    <t xml:space="preserve">privalomųjų biologinio saugumo priemonių neversliniuose kiaulininkystės ūkiuose taikymo įvertinimo ir sklaidos apie afrikinį kiaulių marą organizavimo išlaidoms </t>
  </si>
  <si>
    <t>8.44.</t>
  </si>
  <si>
    <t>55.38.</t>
  </si>
  <si>
    <t>55.39.</t>
  </si>
  <si>
    <t>Visuomenės sveikatos rėmimo specialioji programa</t>
  </si>
  <si>
    <t>Vaikų dantų gydymo ir krūminių dantų dengimo silantais programa</t>
  </si>
  <si>
    <t xml:space="preserve">tarybos 2018 m. balandžio 26 d. </t>
  </si>
  <si>
    <t xml:space="preserve">                  tarybos 2018 m. balandžio 26 d. </t>
  </si>
  <si>
    <t xml:space="preserve">  tarybos 2018 m. balandžio 26 d. </t>
  </si>
  <si>
    <t>5.15.</t>
  </si>
  <si>
    <t>5.16.</t>
  </si>
  <si>
    <t>8.6.</t>
  </si>
  <si>
    <t>vaikų teisių apsaugai</t>
  </si>
  <si>
    <t>2018 METŲ VALSTYBĖS BIUDŽETO SPECIALIOSIOS TIKSLINĖS DOTACIJOS  SKIRIAMOS VALSTYBINĖMS (VALSTYBĖS PERDUOTOMS SAVIVALDYBĖMS) FUNKCIJOMS ATLIKTI PASKIRSTYMO PAKEITIMAI (PADIDINTA+, SUMAŽINTA -)</t>
  </si>
  <si>
    <t xml:space="preserve">                  4 priedas</t>
  </si>
  <si>
    <t>Vaikų teisių apsaugai</t>
  </si>
  <si>
    <t>Plungės rajono savivaldybės visuomenės sveikatos biuro veikla</t>
  </si>
  <si>
    <t>Plungės rajono savivaldybės visuomenės sveikatos biuras</t>
  </si>
  <si>
    <t>projektui  Plungės rajono savivaldybės kultūros centro pastato Plungėje, Senamiesčio a.3, rekonstravimas</t>
  </si>
  <si>
    <t>švietimo įstaigų modernizavimo programai įgyvendinti</t>
  </si>
  <si>
    <t>5.17.</t>
  </si>
  <si>
    <t>5.18.</t>
  </si>
  <si>
    <t>5.19.</t>
  </si>
  <si>
    <t xml:space="preserve">projektui Plungės Senamiesčio mokyklos modernizavimas </t>
  </si>
  <si>
    <t>8.45.</t>
  </si>
  <si>
    <t>8.46.</t>
  </si>
  <si>
    <t>8.47.</t>
  </si>
  <si>
    <t>projektui tunelinio viaduko po geležinkeliu Plungės m. Dariaus ir Girėno g. įrengimas</t>
  </si>
  <si>
    <t xml:space="preserve">                                                                                                                                                   tarybos 2018 m. balandžio 26 d. </t>
  </si>
  <si>
    <t xml:space="preserve">                                                                                                                                 sprendimo Nr. T1-</t>
  </si>
  <si>
    <t>sprendimo Nr. T1-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</si>
</sst>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5" fillId="0" borderId="0" xfId="0" applyNumberFormat="1" applyFont="1" applyFill="1" applyAlignment="1">
      <alignment vertical="justify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180" fontId="3" fillId="0" borderId="10" xfId="0" applyNumberFormat="1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 vertical="justify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vertical="justify"/>
    </xf>
    <xf numFmtId="180" fontId="3" fillId="0" borderId="13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vertical="justify"/>
    </xf>
    <xf numFmtId="0" fontId="4" fillId="0" borderId="10" xfId="0" applyNumberFormat="1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vertical="justify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18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180" fontId="3" fillId="0" borderId="10" xfId="0" applyNumberFormat="1" applyFont="1" applyFill="1" applyBorder="1" applyAlignment="1">
      <alignment horizontal="left"/>
    </xf>
    <xf numFmtId="180" fontId="3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80" fontId="3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0" fontId="4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80" fontId="4" fillId="33" borderId="1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180" fontId="3" fillId="33" borderId="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0" fontId="43" fillId="33" borderId="0" xfId="0" applyFont="1" applyFill="1" applyAlignment="1">
      <alignment horizontal="left" wrapText="1"/>
    </xf>
    <xf numFmtId="180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right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5" xfId="0" applyNumberFormat="1" applyFont="1" applyFill="1" applyBorder="1" applyAlignment="1">
      <alignment horizontal="center" vertical="justify" wrapText="1"/>
    </xf>
    <xf numFmtId="0" fontId="4" fillId="0" borderId="12" xfId="0" applyNumberFormat="1" applyFont="1" applyFill="1" applyBorder="1" applyAlignment="1">
      <alignment horizontal="center" vertical="justify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7.140625" style="23" customWidth="1"/>
    <col min="2" max="2" width="98.7109375" style="5" customWidth="1"/>
    <col min="3" max="3" width="12.421875" style="5" customWidth="1"/>
    <col min="4" max="16384" width="9.140625" style="5" customWidth="1"/>
  </cols>
  <sheetData>
    <row r="1" spans="2:5" ht="15" customHeight="1">
      <c r="B1" s="81" t="s">
        <v>54</v>
      </c>
      <c r="C1" s="81"/>
      <c r="D1" s="13"/>
      <c r="E1" s="13"/>
    </row>
    <row r="2" spans="2:5" ht="15" customHeight="1">
      <c r="B2" s="81" t="s">
        <v>119</v>
      </c>
      <c r="C2" s="81"/>
      <c r="D2" s="13"/>
      <c r="E2" s="13"/>
    </row>
    <row r="3" spans="2:5" ht="15" customHeight="1">
      <c r="B3" s="81" t="s">
        <v>120</v>
      </c>
      <c r="C3" s="81"/>
      <c r="D3" s="13"/>
      <c r="E3" s="13"/>
    </row>
    <row r="4" spans="2:5" ht="15" customHeight="1">
      <c r="B4" s="81" t="s">
        <v>65</v>
      </c>
      <c r="C4" s="81"/>
      <c r="D4" s="13"/>
      <c r="E4" s="13"/>
    </row>
    <row r="5" spans="2:3" ht="13.5" customHeight="1">
      <c r="B5" s="22"/>
      <c r="C5" s="3"/>
    </row>
    <row r="6" spans="2:3" ht="12.75" customHeight="1">
      <c r="B6" s="25" t="s">
        <v>77</v>
      </c>
      <c r="C6" s="3"/>
    </row>
    <row r="7" spans="2:3" ht="16.5" customHeight="1">
      <c r="B7" s="25"/>
      <c r="C7" s="3" t="s">
        <v>52</v>
      </c>
    </row>
    <row r="8" spans="1:3" ht="24.75" customHeight="1">
      <c r="A8" s="26" t="s">
        <v>20</v>
      </c>
      <c r="B8" s="4" t="s">
        <v>21</v>
      </c>
      <c r="C8" s="4" t="s">
        <v>1</v>
      </c>
    </row>
    <row r="9" spans="1:3" ht="19.5" customHeight="1">
      <c r="A9" s="48">
        <v>8</v>
      </c>
      <c r="B9" s="8" t="s">
        <v>55</v>
      </c>
      <c r="C9" s="45">
        <f>SUM(C10:C18)</f>
        <v>3972.4</v>
      </c>
    </row>
    <row r="10" spans="1:3" ht="17.25" customHeight="1">
      <c r="A10" s="48" t="s">
        <v>102</v>
      </c>
      <c r="B10" s="61" t="s">
        <v>103</v>
      </c>
      <c r="C10" s="62">
        <v>5.9</v>
      </c>
    </row>
    <row r="11" spans="1:3" ht="18.75" customHeight="1">
      <c r="A11" s="48" t="s">
        <v>83</v>
      </c>
      <c r="B11" s="17" t="s">
        <v>89</v>
      </c>
      <c r="C11" s="41">
        <v>148.7</v>
      </c>
    </row>
    <row r="12" spans="1:3" ht="30.75" customHeight="1">
      <c r="A12" s="48" t="s">
        <v>85</v>
      </c>
      <c r="B12" s="17" t="s">
        <v>90</v>
      </c>
      <c r="C12" s="41">
        <v>74.8</v>
      </c>
    </row>
    <row r="13" spans="1:4" ht="16.5" customHeight="1">
      <c r="A13" s="63" t="s">
        <v>87</v>
      </c>
      <c r="B13" s="64" t="s">
        <v>109</v>
      </c>
      <c r="C13" s="65">
        <v>400</v>
      </c>
      <c r="D13" s="66"/>
    </row>
    <row r="14" spans="1:4" ht="16.5" customHeight="1">
      <c r="A14" s="63" t="s">
        <v>88</v>
      </c>
      <c r="B14" s="64" t="s">
        <v>118</v>
      </c>
      <c r="C14" s="65">
        <v>1930</v>
      </c>
      <c r="D14" s="66"/>
    </row>
    <row r="15" spans="1:4" ht="17.25" customHeight="1">
      <c r="A15" s="63" t="s">
        <v>92</v>
      </c>
      <c r="B15" s="67" t="s">
        <v>110</v>
      </c>
      <c r="C15" s="65">
        <v>50</v>
      </c>
      <c r="D15" s="66"/>
    </row>
    <row r="16" spans="1:4" ht="18.75" customHeight="1">
      <c r="A16" s="63" t="s">
        <v>115</v>
      </c>
      <c r="B16" s="68" t="s">
        <v>86</v>
      </c>
      <c r="C16" s="65">
        <v>11.4</v>
      </c>
      <c r="D16" s="66"/>
    </row>
    <row r="17" spans="1:3" ht="27.75" customHeight="1">
      <c r="A17" s="48" t="s">
        <v>116</v>
      </c>
      <c r="B17" s="7" t="s">
        <v>91</v>
      </c>
      <c r="C17" s="41">
        <v>0.5</v>
      </c>
    </row>
    <row r="18" spans="1:3" ht="30" customHeight="1">
      <c r="A18" s="48" t="s">
        <v>117</v>
      </c>
      <c r="B18" s="17" t="s">
        <v>84</v>
      </c>
      <c r="C18" s="41">
        <v>1351.1</v>
      </c>
    </row>
    <row r="19" spans="1:3" ht="18" customHeight="1">
      <c r="A19" s="48">
        <v>12</v>
      </c>
      <c r="B19" s="1" t="s">
        <v>71</v>
      </c>
      <c r="C19" s="41">
        <v>2.1</v>
      </c>
    </row>
    <row r="20" spans="1:3" ht="18" customHeight="1">
      <c r="A20" s="48">
        <v>13</v>
      </c>
      <c r="B20" s="2" t="s">
        <v>70</v>
      </c>
      <c r="C20" s="41">
        <v>0.3</v>
      </c>
    </row>
    <row r="21" spans="1:3" ht="17.25" customHeight="1">
      <c r="A21" s="79" t="s">
        <v>22</v>
      </c>
      <c r="B21" s="80"/>
      <c r="C21" s="45">
        <f>SUM(C9,C19:C20)</f>
        <v>3974.8</v>
      </c>
    </row>
    <row r="23" ht="15">
      <c r="C23" s="16"/>
    </row>
    <row r="24" ht="15">
      <c r="C24" s="16"/>
    </row>
  </sheetData>
  <sheetProtection/>
  <mergeCells count="5">
    <mergeCell ref="A21:B21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4" sqref="E4:F4"/>
    </sheetView>
  </sheetViews>
  <sheetFormatPr defaultColWidth="9.140625" defaultRowHeight="12.75"/>
  <cols>
    <col min="1" max="1" width="4.140625" style="22" customWidth="1"/>
    <col min="2" max="2" width="52.140625" style="5" customWidth="1"/>
    <col min="3" max="6" width="18.7109375" style="5" customWidth="1"/>
    <col min="7" max="7" width="12.8515625" style="5" customWidth="1"/>
    <col min="8" max="8" width="9.421875" style="5" customWidth="1"/>
    <col min="9" max="9" width="26.7109375" style="5" customWidth="1"/>
    <col min="10" max="10" width="19.8515625" style="5" customWidth="1"/>
    <col min="11" max="16384" width="9.140625" style="5" customWidth="1"/>
  </cols>
  <sheetData>
    <row r="1" spans="5:10" ht="15" customHeight="1">
      <c r="E1" s="82" t="s">
        <v>56</v>
      </c>
      <c r="F1" s="82"/>
      <c r="G1" s="13"/>
      <c r="H1" s="13"/>
      <c r="I1" s="13"/>
      <c r="J1" s="24"/>
    </row>
    <row r="2" spans="5:10" ht="15" customHeight="1">
      <c r="E2" s="82" t="s">
        <v>97</v>
      </c>
      <c r="F2" s="82"/>
      <c r="G2" s="13"/>
      <c r="H2" s="13"/>
      <c r="I2" s="13"/>
      <c r="J2" s="24"/>
    </row>
    <row r="3" spans="1:10" ht="15" customHeight="1">
      <c r="A3" s="22" t="s">
        <v>24</v>
      </c>
      <c r="E3" s="82" t="s">
        <v>121</v>
      </c>
      <c r="F3" s="82"/>
      <c r="G3" s="13"/>
      <c r="H3" s="13"/>
      <c r="I3" s="13"/>
      <c r="J3" s="24"/>
    </row>
    <row r="4" spans="5:10" ht="19.5" customHeight="1">
      <c r="E4" s="82" t="s">
        <v>57</v>
      </c>
      <c r="F4" s="82"/>
      <c r="G4" s="13"/>
      <c r="H4" s="13"/>
      <c r="I4" s="13"/>
      <c r="J4" s="24"/>
    </row>
    <row r="5" spans="5:10" ht="15.75" customHeight="1">
      <c r="E5" s="13"/>
      <c r="F5" s="13"/>
      <c r="G5" s="13"/>
      <c r="H5" s="13"/>
      <c r="I5" s="13"/>
      <c r="J5" s="24"/>
    </row>
    <row r="6" spans="1:6" ht="31.5" customHeight="1">
      <c r="A6" s="85" t="s">
        <v>78</v>
      </c>
      <c r="B6" s="85"/>
      <c r="C6" s="85"/>
      <c r="D6" s="85"/>
      <c r="E6" s="85"/>
      <c r="F6" s="85"/>
    </row>
    <row r="7" spans="5:6" ht="21" customHeight="1">
      <c r="E7" s="86" t="s">
        <v>52</v>
      </c>
      <c r="F7" s="86"/>
    </row>
    <row r="8" spans="1:6" ht="63" customHeight="1">
      <c r="A8" s="6" t="s">
        <v>0</v>
      </c>
      <c r="B8" s="6" t="s">
        <v>19</v>
      </c>
      <c r="C8" s="6" t="s">
        <v>1</v>
      </c>
      <c r="D8" s="6" t="s">
        <v>66</v>
      </c>
      <c r="E8" s="6" t="s">
        <v>25</v>
      </c>
      <c r="F8" s="6" t="s">
        <v>67</v>
      </c>
    </row>
    <row r="9" spans="1:6" ht="17.25" customHeight="1">
      <c r="A9" s="4">
        <v>12</v>
      </c>
      <c r="B9" s="2" t="s">
        <v>8</v>
      </c>
      <c r="C9" s="14">
        <f>SUM(D9+F9+E9)</f>
        <v>0.3</v>
      </c>
      <c r="D9" s="14"/>
      <c r="E9" s="14"/>
      <c r="F9" s="14">
        <v>0.3</v>
      </c>
    </row>
    <row r="10" spans="1:6" ht="17.25" customHeight="1">
      <c r="A10" s="21">
        <v>23</v>
      </c>
      <c r="B10" s="2" t="s">
        <v>45</v>
      </c>
      <c r="C10" s="14">
        <f>SUM(D10+F10+E10)</f>
        <v>2.1</v>
      </c>
      <c r="D10" s="14">
        <v>2.1</v>
      </c>
      <c r="E10" s="14"/>
      <c r="F10" s="14"/>
    </row>
    <row r="11" spans="1:6" ht="15.75" customHeight="1">
      <c r="A11" s="83" t="s">
        <v>9</v>
      </c>
      <c r="B11" s="84"/>
      <c r="C11" s="34">
        <f>SUM(D11+F11+E11)</f>
        <v>2.4</v>
      </c>
      <c r="D11" s="34">
        <f>SUM(D9:D10)</f>
        <v>2.1</v>
      </c>
      <c r="E11" s="34">
        <f>SUM(E9:E10)</f>
        <v>0</v>
      </c>
      <c r="F11" s="34">
        <f>SUM(F9:F10)</f>
        <v>0.3</v>
      </c>
    </row>
    <row r="12" spans="4:5" ht="15">
      <c r="D12" s="16"/>
      <c r="E12" s="16"/>
    </row>
    <row r="13" spans="3:6" ht="15">
      <c r="C13" s="16"/>
      <c r="D13" s="16"/>
      <c r="E13" s="16"/>
      <c r="F13" s="16"/>
    </row>
    <row r="14" ht="15">
      <c r="E14" s="16"/>
    </row>
  </sheetData>
  <sheetProtection/>
  <mergeCells count="7">
    <mergeCell ref="E1:F1"/>
    <mergeCell ref="E2:F2"/>
    <mergeCell ref="E3:F3"/>
    <mergeCell ref="E4:F4"/>
    <mergeCell ref="A11:B11"/>
    <mergeCell ref="A6:F6"/>
    <mergeCell ref="E7:F7"/>
  </mergeCells>
  <printOptions/>
  <pageMargins left="0.7874015748031497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6.28125" style="33" customWidth="1"/>
    <col min="2" max="2" width="14.28125" style="33" customWidth="1"/>
    <col min="3" max="3" width="32.57421875" style="33" customWidth="1"/>
    <col min="4" max="4" width="40.7109375" style="33" customWidth="1"/>
    <col min="5" max="5" width="9.8515625" style="33" customWidth="1"/>
    <col min="6" max="6" width="8.421875" style="33" customWidth="1"/>
    <col min="7" max="7" width="11.421875" style="33" customWidth="1"/>
    <col min="8" max="8" width="9.57421875" style="33" customWidth="1"/>
    <col min="9" max="16384" width="9.140625" style="33" customWidth="1"/>
  </cols>
  <sheetData>
    <row r="1" spans="5:8" ht="12.75" customHeight="1">
      <c r="E1" s="82" t="s">
        <v>47</v>
      </c>
      <c r="F1" s="82"/>
      <c r="G1" s="82"/>
      <c r="H1" s="82"/>
    </row>
    <row r="2" spans="5:8" ht="12.75" customHeight="1">
      <c r="E2" s="82" t="s">
        <v>98</v>
      </c>
      <c r="F2" s="82"/>
      <c r="G2" s="82"/>
      <c r="H2" s="82"/>
    </row>
    <row r="3" spans="5:8" ht="12.75" customHeight="1">
      <c r="E3" s="82" t="s">
        <v>68</v>
      </c>
      <c r="F3" s="82"/>
      <c r="G3" s="82"/>
      <c r="H3" s="82"/>
    </row>
    <row r="4" spans="5:8" ht="15" customHeight="1">
      <c r="E4" s="82" t="s">
        <v>49</v>
      </c>
      <c r="F4" s="82"/>
      <c r="G4" s="82"/>
      <c r="H4" s="82"/>
    </row>
    <row r="5" spans="5:8" ht="15" customHeight="1">
      <c r="E5" s="13"/>
      <c r="F5" s="13"/>
      <c r="G5" s="13"/>
      <c r="H5" s="13"/>
    </row>
    <row r="6" spans="2:8" ht="30" customHeight="1">
      <c r="B6" s="95" t="s">
        <v>79</v>
      </c>
      <c r="C6" s="95"/>
      <c r="D6" s="95"/>
      <c r="E6" s="95"/>
      <c r="F6" s="95"/>
      <c r="G6" s="95"/>
      <c r="H6" s="95"/>
    </row>
    <row r="7" spans="2:8" ht="3.75" customHeight="1" hidden="1">
      <c r="B7" s="97"/>
      <c r="C7" s="97"/>
      <c r="D7" s="97"/>
      <c r="E7" s="97"/>
      <c r="F7" s="97"/>
      <c r="G7" s="97"/>
      <c r="H7" s="97"/>
    </row>
    <row r="8" spans="7:8" ht="11.25" customHeight="1">
      <c r="G8" s="96" t="s">
        <v>52</v>
      </c>
      <c r="H8" s="96"/>
    </row>
    <row r="9" spans="1:8" ht="10.5" customHeight="1">
      <c r="A9" s="90" t="s">
        <v>43</v>
      </c>
      <c r="B9" s="90" t="s">
        <v>26</v>
      </c>
      <c r="C9" s="90" t="s">
        <v>28</v>
      </c>
      <c r="D9" s="90" t="s">
        <v>30</v>
      </c>
      <c r="E9" s="90" t="s">
        <v>1</v>
      </c>
      <c r="F9" s="90" t="s">
        <v>2</v>
      </c>
      <c r="G9" s="90"/>
      <c r="H9" s="90"/>
    </row>
    <row r="10" spans="1:8" ht="12" customHeight="1">
      <c r="A10" s="90"/>
      <c r="B10" s="90"/>
      <c r="C10" s="90"/>
      <c r="D10" s="90"/>
      <c r="E10" s="90"/>
      <c r="F10" s="90" t="s">
        <v>3</v>
      </c>
      <c r="G10" s="90"/>
      <c r="H10" s="90" t="s">
        <v>4</v>
      </c>
    </row>
    <row r="11" spans="1:8" ht="15" customHeight="1">
      <c r="A11" s="90"/>
      <c r="B11" s="90"/>
      <c r="C11" s="90"/>
      <c r="D11" s="90"/>
      <c r="E11" s="90"/>
      <c r="F11" s="90" t="s">
        <v>5</v>
      </c>
      <c r="G11" s="90" t="s">
        <v>6</v>
      </c>
      <c r="H11" s="90"/>
    </row>
    <row r="12" spans="1:8" ht="12.75" customHeight="1">
      <c r="A12" s="90"/>
      <c r="B12" s="90"/>
      <c r="C12" s="90"/>
      <c r="D12" s="90"/>
      <c r="E12" s="90"/>
      <c r="F12" s="90"/>
      <c r="G12" s="90"/>
      <c r="H12" s="90"/>
    </row>
    <row r="13" spans="1:8" ht="18" customHeight="1">
      <c r="A13" s="30">
        <v>18</v>
      </c>
      <c r="B13" s="57" t="s">
        <v>14</v>
      </c>
      <c r="C13" s="18" t="s">
        <v>11</v>
      </c>
      <c r="D13" s="18" t="s">
        <v>34</v>
      </c>
      <c r="E13" s="14">
        <f>SUM(F13,H13)</f>
        <v>0</v>
      </c>
      <c r="F13" s="14">
        <v>-0.8</v>
      </c>
      <c r="G13" s="14"/>
      <c r="H13" s="14">
        <v>0.8</v>
      </c>
    </row>
    <row r="14" spans="1:8" ht="27" customHeight="1">
      <c r="A14" s="30">
        <v>40</v>
      </c>
      <c r="B14" s="57" t="s">
        <v>16</v>
      </c>
      <c r="C14" s="18" t="s">
        <v>108</v>
      </c>
      <c r="D14" s="18" t="s">
        <v>107</v>
      </c>
      <c r="E14" s="14">
        <f>SUM(F14,H14)</f>
        <v>6</v>
      </c>
      <c r="F14" s="14">
        <v>6</v>
      </c>
      <c r="G14" s="14"/>
      <c r="H14" s="14"/>
    </row>
    <row r="15" spans="1:8" ht="20.25" customHeight="1">
      <c r="A15" s="30">
        <v>55</v>
      </c>
      <c r="B15" s="87" t="s">
        <v>15</v>
      </c>
      <c r="C15" s="54" t="s">
        <v>7</v>
      </c>
      <c r="D15" s="55"/>
      <c r="E15" s="56">
        <f>SUM(F15,H15)</f>
        <v>-6</v>
      </c>
      <c r="F15" s="56">
        <f>SUM(F16:F22)</f>
        <v>86.69999999999999</v>
      </c>
      <c r="G15" s="56">
        <f>SUM(G16:G22)</f>
        <v>0</v>
      </c>
      <c r="H15" s="56">
        <f>SUM(H16:H22)</f>
        <v>-92.69999999999999</v>
      </c>
    </row>
    <row r="16" spans="1:8" ht="32.25" customHeight="1">
      <c r="A16" s="30" t="s">
        <v>72</v>
      </c>
      <c r="B16" s="88"/>
      <c r="C16" s="94" t="s">
        <v>7</v>
      </c>
      <c r="D16" s="18" t="s">
        <v>51</v>
      </c>
      <c r="E16" s="14">
        <f>SUM(F16,H16)</f>
        <v>0</v>
      </c>
      <c r="F16" s="14">
        <v>79.3</v>
      </c>
      <c r="G16" s="14"/>
      <c r="H16" s="14">
        <v>-79.3</v>
      </c>
    </row>
    <row r="17" spans="1:8" ht="30" customHeight="1">
      <c r="A17" s="30" t="s">
        <v>73</v>
      </c>
      <c r="B17" s="89"/>
      <c r="C17" s="92"/>
      <c r="D17" s="18" t="s">
        <v>64</v>
      </c>
      <c r="E17" s="14">
        <f>SUM(F17,H17)</f>
        <v>0</v>
      </c>
      <c r="F17" s="14">
        <v>-41.7</v>
      </c>
      <c r="G17" s="14"/>
      <c r="H17" s="14">
        <v>41.7</v>
      </c>
    </row>
    <row r="18" spans="1:8" ht="30" customHeight="1">
      <c r="A18" s="30" t="s">
        <v>74</v>
      </c>
      <c r="B18" s="60" t="s">
        <v>16</v>
      </c>
      <c r="C18" s="18" t="s">
        <v>7</v>
      </c>
      <c r="D18" s="18" t="s">
        <v>44</v>
      </c>
      <c r="E18" s="14">
        <f aca="true" t="shared" si="0" ref="E18:E30">SUM(F18,H18)</f>
        <v>-40</v>
      </c>
      <c r="F18" s="14">
        <v>15.1</v>
      </c>
      <c r="G18" s="14"/>
      <c r="H18" s="14">
        <v>-55.1</v>
      </c>
    </row>
    <row r="19" spans="1:8" ht="17.25" customHeight="1">
      <c r="A19" s="30" t="s">
        <v>75</v>
      </c>
      <c r="B19" s="57" t="s">
        <v>17</v>
      </c>
      <c r="C19" s="18" t="s">
        <v>7</v>
      </c>
      <c r="D19" s="18" t="s">
        <v>32</v>
      </c>
      <c r="E19" s="14">
        <f t="shared" si="0"/>
        <v>20</v>
      </c>
      <c r="F19" s="14">
        <v>20</v>
      </c>
      <c r="G19" s="14"/>
      <c r="H19" s="14"/>
    </row>
    <row r="20" spans="1:8" ht="27.75" customHeight="1">
      <c r="A20" s="30" t="s">
        <v>76</v>
      </c>
      <c r="B20" s="57" t="s">
        <v>18</v>
      </c>
      <c r="C20" s="18" t="s">
        <v>7</v>
      </c>
      <c r="D20" s="18" t="s">
        <v>33</v>
      </c>
      <c r="E20" s="14">
        <f t="shared" si="0"/>
        <v>-20</v>
      </c>
      <c r="F20" s="14">
        <v>-20</v>
      </c>
      <c r="G20" s="14"/>
      <c r="H20" s="14"/>
    </row>
    <row r="21" spans="1:8" ht="28.5" customHeight="1">
      <c r="A21" s="30" t="s">
        <v>93</v>
      </c>
      <c r="B21" s="87" t="s">
        <v>16</v>
      </c>
      <c r="C21" s="92" t="s">
        <v>7</v>
      </c>
      <c r="D21" s="18" t="s">
        <v>96</v>
      </c>
      <c r="E21" s="14">
        <f t="shared" si="0"/>
        <v>30</v>
      </c>
      <c r="F21" s="14">
        <v>30</v>
      </c>
      <c r="G21" s="14"/>
      <c r="H21" s="14"/>
    </row>
    <row r="22" spans="1:8" ht="28.5" customHeight="1">
      <c r="A22" s="30" t="s">
        <v>94</v>
      </c>
      <c r="B22" s="89"/>
      <c r="C22" s="93"/>
      <c r="D22" s="18" t="s">
        <v>95</v>
      </c>
      <c r="E22" s="14">
        <f t="shared" si="0"/>
        <v>4</v>
      </c>
      <c r="F22" s="14">
        <v>4</v>
      </c>
      <c r="G22" s="14"/>
      <c r="H22" s="14"/>
    </row>
    <row r="23" spans="1:8" ht="15" customHeight="1">
      <c r="A23" s="90" t="s">
        <v>35</v>
      </c>
      <c r="B23" s="90"/>
      <c r="C23" s="90"/>
      <c r="D23" s="90"/>
      <c r="E23" s="14">
        <f t="shared" si="0"/>
        <v>0</v>
      </c>
      <c r="F23" s="14">
        <f>SUM(F13)</f>
        <v>-0.8</v>
      </c>
      <c r="G23" s="14">
        <f>SUM(G13)</f>
        <v>0</v>
      </c>
      <c r="H23" s="14">
        <f>SUM(H13)</f>
        <v>0.8</v>
      </c>
    </row>
    <row r="24" spans="1:8" ht="15" customHeight="1">
      <c r="A24" s="90" t="s">
        <v>36</v>
      </c>
      <c r="B24" s="90"/>
      <c r="C24" s="90"/>
      <c r="D24" s="90"/>
      <c r="E24" s="14">
        <f t="shared" si="0"/>
        <v>0</v>
      </c>
      <c r="F24" s="14">
        <f>SUM(F16:F17)</f>
        <v>37.599999999999994</v>
      </c>
      <c r="G24" s="14">
        <f>SUM(G16:G17)</f>
        <v>0</v>
      </c>
      <c r="H24" s="14">
        <f>SUM(H16:H17)</f>
        <v>-37.599999999999994</v>
      </c>
    </row>
    <row r="25" spans="1:8" ht="15" customHeight="1">
      <c r="A25" s="90" t="s">
        <v>37</v>
      </c>
      <c r="B25" s="90"/>
      <c r="C25" s="90"/>
      <c r="D25" s="90"/>
      <c r="E25" s="14">
        <f t="shared" si="0"/>
        <v>0</v>
      </c>
      <c r="F25" s="14">
        <f>SUM(F14,F18,F21:F22)</f>
        <v>55.1</v>
      </c>
      <c r="G25" s="14">
        <f>SUM(G14,G18,G21:G22)</f>
        <v>0</v>
      </c>
      <c r="H25" s="14">
        <f>SUM(H14,H18,H21:H22)</f>
        <v>-55.1</v>
      </c>
    </row>
    <row r="26" spans="1:8" ht="15" customHeight="1">
      <c r="A26" s="90" t="s">
        <v>38</v>
      </c>
      <c r="B26" s="90"/>
      <c r="C26" s="90"/>
      <c r="D26" s="90"/>
      <c r="E26" s="14">
        <f t="shared" si="0"/>
        <v>20</v>
      </c>
      <c r="F26" s="14">
        <f aca="true" t="shared" si="1" ref="F26:H27">SUM(F19)</f>
        <v>20</v>
      </c>
      <c r="G26" s="14">
        <f t="shared" si="1"/>
        <v>0</v>
      </c>
      <c r="H26" s="14">
        <f t="shared" si="1"/>
        <v>0</v>
      </c>
    </row>
    <row r="27" spans="1:8" ht="15" customHeight="1">
      <c r="A27" s="90" t="s">
        <v>39</v>
      </c>
      <c r="B27" s="90"/>
      <c r="C27" s="90"/>
      <c r="D27" s="90"/>
      <c r="E27" s="14">
        <f t="shared" si="0"/>
        <v>-20</v>
      </c>
      <c r="F27" s="14">
        <f t="shared" si="1"/>
        <v>-20</v>
      </c>
      <c r="G27" s="14">
        <f t="shared" si="1"/>
        <v>0</v>
      </c>
      <c r="H27" s="14">
        <f t="shared" si="1"/>
        <v>0</v>
      </c>
    </row>
    <row r="28" spans="1:8" ht="15" customHeight="1">
      <c r="A28" s="91" t="s">
        <v>9</v>
      </c>
      <c r="B28" s="91"/>
      <c r="C28" s="91"/>
      <c r="D28" s="91"/>
      <c r="E28" s="34">
        <f t="shared" si="0"/>
        <v>0</v>
      </c>
      <c r="F28" s="34">
        <f>SUM(F23:F27)</f>
        <v>91.9</v>
      </c>
      <c r="G28" s="34">
        <f>SUM(G23:G27)</f>
        <v>0</v>
      </c>
      <c r="H28" s="34">
        <f>SUM(H23:H27)</f>
        <v>-91.9</v>
      </c>
    </row>
    <row r="29" spans="1:8" ht="15" customHeight="1">
      <c r="A29" s="90" t="s">
        <v>62</v>
      </c>
      <c r="B29" s="90"/>
      <c r="C29" s="90"/>
      <c r="D29" s="90"/>
      <c r="E29" s="34">
        <f t="shared" si="0"/>
        <v>0</v>
      </c>
      <c r="F29" s="34"/>
      <c r="G29" s="34"/>
      <c r="H29" s="34"/>
    </row>
    <row r="30" spans="1:8" ht="15" customHeight="1">
      <c r="A30" s="91" t="s">
        <v>53</v>
      </c>
      <c r="B30" s="91"/>
      <c r="C30" s="91"/>
      <c r="D30" s="91"/>
      <c r="E30" s="34">
        <f t="shared" si="0"/>
        <v>0</v>
      </c>
      <c r="F30" s="34">
        <f>F28-F29</f>
        <v>91.9</v>
      </c>
      <c r="G30" s="34">
        <f>G28-G29</f>
        <v>0</v>
      </c>
      <c r="H30" s="34">
        <f>H28-H29</f>
        <v>-91.9</v>
      </c>
    </row>
    <row r="34" ht="11.25" customHeight="1"/>
  </sheetData>
  <sheetProtection/>
  <mergeCells count="29">
    <mergeCell ref="F11:F12"/>
    <mergeCell ref="E1:H1"/>
    <mergeCell ref="E2:H2"/>
    <mergeCell ref="E3:H3"/>
    <mergeCell ref="F9:H9"/>
    <mergeCell ref="B6:H6"/>
    <mergeCell ref="G8:H8"/>
    <mergeCell ref="B7:H7"/>
    <mergeCell ref="E4:H4"/>
    <mergeCell ref="A23:D23"/>
    <mergeCell ref="D9:D12"/>
    <mergeCell ref="A29:D29"/>
    <mergeCell ref="A30:D30"/>
    <mergeCell ref="A28:D28"/>
    <mergeCell ref="A27:D27"/>
    <mergeCell ref="A24:D24"/>
    <mergeCell ref="B21:B22"/>
    <mergeCell ref="C21:C22"/>
    <mergeCell ref="C16:C17"/>
    <mergeCell ref="B15:B17"/>
    <mergeCell ref="A26:D26"/>
    <mergeCell ref="A25:D25"/>
    <mergeCell ref="H10:H12"/>
    <mergeCell ref="G11:G12"/>
    <mergeCell ref="C9:C12"/>
    <mergeCell ref="F10:G10"/>
    <mergeCell ref="E9:E12"/>
    <mergeCell ref="B9:B12"/>
    <mergeCell ref="A9:A1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6.28125" style="33" customWidth="1"/>
    <col min="2" max="2" width="14.28125" style="33" customWidth="1"/>
    <col min="3" max="3" width="32.57421875" style="33" customWidth="1"/>
    <col min="4" max="4" width="40.7109375" style="33" customWidth="1"/>
    <col min="5" max="5" width="9.8515625" style="33" customWidth="1"/>
    <col min="6" max="6" width="8.421875" style="33" customWidth="1"/>
    <col min="7" max="7" width="11.421875" style="33" customWidth="1"/>
    <col min="8" max="8" width="9.57421875" style="33" customWidth="1"/>
    <col min="9" max="16384" width="9.140625" style="33" customWidth="1"/>
  </cols>
  <sheetData>
    <row r="1" spans="5:8" ht="12.75" customHeight="1">
      <c r="E1" s="82" t="s">
        <v>47</v>
      </c>
      <c r="F1" s="82"/>
      <c r="G1" s="82"/>
      <c r="H1" s="82"/>
    </row>
    <row r="2" spans="5:8" ht="12.75" customHeight="1">
      <c r="E2" s="82" t="s">
        <v>98</v>
      </c>
      <c r="F2" s="82"/>
      <c r="G2" s="82"/>
      <c r="H2" s="82"/>
    </row>
    <row r="3" spans="5:8" ht="12.75" customHeight="1">
      <c r="E3" s="82" t="s">
        <v>68</v>
      </c>
      <c r="F3" s="82"/>
      <c r="G3" s="82"/>
      <c r="H3" s="82"/>
    </row>
    <row r="4" spans="5:8" ht="15" customHeight="1">
      <c r="E4" s="82" t="s">
        <v>105</v>
      </c>
      <c r="F4" s="82"/>
      <c r="G4" s="82"/>
      <c r="H4" s="82"/>
    </row>
    <row r="5" spans="5:8" ht="15" customHeight="1">
      <c r="E5" s="13"/>
      <c r="F5" s="13"/>
      <c r="G5" s="13"/>
      <c r="H5" s="13"/>
    </row>
    <row r="6" spans="2:8" ht="30" customHeight="1">
      <c r="B6" s="98" t="s">
        <v>104</v>
      </c>
      <c r="C6" s="98"/>
      <c r="D6" s="98"/>
      <c r="E6" s="98"/>
      <c r="F6" s="98"/>
      <c r="G6" s="98"/>
      <c r="H6" s="98"/>
    </row>
    <row r="7" spans="2:8" ht="14.25" customHeight="1">
      <c r="B7" s="97"/>
      <c r="C7" s="97"/>
      <c r="D7" s="97"/>
      <c r="E7" s="97"/>
      <c r="F7" s="97"/>
      <c r="G7" s="97"/>
      <c r="H7" s="97"/>
    </row>
    <row r="8" spans="7:8" ht="15.75" customHeight="1">
      <c r="G8" s="96" t="s">
        <v>52</v>
      </c>
      <c r="H8" s="96"/>
    </row>
    <row r="9" spans="1:8" ht="10.5" customHeight="1">
      <c r="A9" s="90" t="s">
        <v>43</v>
      </c>
      <c r="B9" s="90" t="s">
        <v>26</v>
      </c>
      <c r="C9" s="90" t="s">
        <v>28</v>
      </c>
      <c r="D9" s="90" t="s">
        <v>30</v>
      </c>
      <c r="E9" s="90" t="s">
        <v>1</v>
      </c>
      <c r="F9" s="90" t="s">
        <v>2</v>
      </c>
      <c r="G9" s="90"/>
      <c r="H9" s="90"/>
    </row>
    <row r="10" spans="1:8" ht="12" customHeight="1">
      <c r="A10" s="90"/>
      <c r="B10" s="90"/>
      <c r="C10" s="90"/>
      <c r="D10" s="90"/>
      <c r="E10" s="90"/>
      <c r="F10" s="90" t="s">
        <v>3</v>
      </c>
      <c r="G10" s="90"/>
      <c r="H10" s="90" t="s">
        <v>4</v>
      </c>
    </row>
    <row r="11" spans="1:8" ht="15" customHeight="1">
      <c r="A11" s="90"/>
      <c r="B11" s="90"/>
      <c r="C11" s="90"/>
      <c r="D11" s="90"/>
      <c r="E11" s="90"/>
      <c r="F11" s="90" t="s">
        <v>5</v>
      </c>
      <c r="G11" s="90" t="s">
        <v>6</v>
      </c>
      <c r="H11" s="90"/>
    </row>
    <row r="12" spans="1:8" ht="12.75" customHeight="1">
      <c r="A12" s="90"/>
      <c r="B12" s="90"/>
      <c r="C12" s="90"/>
      <c r="D12" s="90"/>
      <c r="E12" s="90"/>
      <c r="F12" s="90"/>
      <c r="G12" s="90"/>
      <c r="H12" s="90"/>
    </row>
    <row r="13" spans="1:8" ht="18" customHeight="1">
      <c r="A13" s="30">
        <v>20</v>
      </c>
      <c r="B13" s="59" t="s">
        <v>17</v>
      </c>
      <c r="C13" s="18" t="s">
        <v>7</v>
      </c>
      <c r="D13" s="61" t="s">
        <v>106</v>
      </c>
      <c r="E13" s="14">
        <f>SUM(F13,H13)</f>
        <v>5.9</v>
      </c>
      <c r="F13" s="14">
        <v>5.9</v>
      </c>
      <c r="G13" s="14">
        <v>4.5</v>
      </c>
      <c r="H13" s="14"/>
    </row>
    <row r="14" spans="1:8" ht="18" customHeight="1">
      <c r="A14" s="99" t="s">
        <v>38</v>
      </c>
      <c r="B14" s="100"/>
      <c r="C14" s="100"/>
      <c r="D14" s="101"/>
      <c r="E14" s="14">
        <f>SUM(F14,H14)</f>
        <v>5.9</v>
      </c>
      <c r="F14" s="14">
        <f aca="true" t="shared" si="0" ref="F14:H15">SUM(F13)</f>
        <v>5.9</v>
      </c>
      <c r="G14" s="14">
        <f t="shared" si="0"/>
        <v>4.5</v>
      </c>
      <c r="H14" s="14">
        <f t="shared" si="0"/>
        <v>0</v>
      </c>
    </row>
    <row r="15" spans="1:8" ht="15" customHeight="1">
      <c r="A15" s="91" t="s">
        <v>53</v>
      </c>
      <c r="B15" s="91"/>
      <c r="C15" s="91"/>
      <c r="D15" s="91"/>
      <c r="E15" s="34">
        <f>SUM(F15,H15)</f>
        <v>5.9</v>
      </c>
      <c r="F15" s="34">
        <f t="shared" si="0"/>
        <v>5.9</v>
      </c>
      <c r="G15" s="34">
        <f t="shared" si="0"/>
        <v>4.5</v>
      </c>
      <c r="H15" s="34">
        <f t="shared" si="0"/>
        <v>0</v>
      </c>
    </row>
    <row r="19" ht="11.25" customHeight="1"/>
  </sheetData>
  <sheetProtection/>
  <mergeCells count="19">
    <mergeCell ref="A15:D15"/>
    <mergeCell ref="A14:D14"/>
    <mergeCell ref="G11:G12"/>
    <mergeCell ref="G8:H8"/>
    <mergeCell ref="A9:A12"/>
    <mergeCell ref="B9:B12"/>
    <mergeCell ref="C9:C12"/>
    <mergeCell ref="D9:D12"/>
    <mergeCell ref="E9:E12"/>
    <mergeCell ref="F9:H9"/>
    <mergeCell ref="F10:G10"/>
    <mergeCell ref="H10:H12"/>
    <mergeCell ref="F11:F12"/>
    <mergeCell ref="E1:H1"/>
    <mergeCell ref="E2:H2"/>
    <mergeCell ref="E3:H3"/>
    <mergeCell ref="E4:H4"/>
    <mergeCell ref="B6:H6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28125" style="39" customWidth="1"/>
    <col min="2" max="2" width="16.140625" style="39" customWidth="1"/>
    <col min="3" max="3" width="31.00390625" style="39" customWidth="1"/>
    <col min="4" max="4" width="45.140625" style="39" customWidth="1"/>
    <col min="5" max="6" width="7.421875" style="39" customWidth="1"/>
    <col min="7" max="7" width="11.57421875" style="39" customWidth="1"/>
    <col min="8" max="8" width="7.140625" style="39" customWidth="1"/>
    <col min="9" max="9" width="9.140625" style="39" hidden="1" customWidth="1"/>
    <col min="10" max="11" width="9.140625" style="39" customWidth="1"/>
    <col min="12" max="12" width="9.8515625" style="39" customWidth="1"/>
    <col min="13" max="16384" width="9.140625" style="39" customWidth="1"/>
  </cols>
  <sheetData>
    <row r="1" spans="5:8" ht="15" customHeight="1">
      <c r="E1" s="116" t="s">
        <v>58</v>
      </c>
      <c r="F1" s="116"/>
      <c r="G1" s="116"/>
      <c r="H1" s="116"/>
    </row>
    <row r="2" spans="5:8" ht="15" customHeight="1">
      <c r="E2" s="116" t="s">
        <v>99</v>
      </c>
      <c r="F2" s="116"/>
      <c r="G2" s="116"/>
      <c r="H2" s="116"/>
    </row>
    <row r="3" spans="5:8" ht="15" customHeight="1">
      <c r="E3" s="116" t="s">
        <v>69</v>
      </c>
      <c r="F3" s="116"/>
      <c r="G3" s="116"/>
      <c r="H3" s="116"/>
    </row>
    <row r="4" spans="5:8" ht="15" customHeight="1">
      <c r="E4" s="116" t="s">
        <v>59</v>
      </c>
      <c r="F4" s="116"/>
      <c r="G4" s="116"/>
      <c r="H4" s="116"/>
    </row>
    <row r="5" spans="5:8" ht="15" customHeight="1">
      <c r="E5" s="58"/>
      <c r="F5" s="58"/>
      <c r="G5" s="58"/>
      <c r="H5" s="58"/>
    </row>
    <row r="6" spans="1:9" ht="13.5" customHeight="1">
      <c r="A6" s="117" t="s">
        <v>80</v>
      </c>
      <c r="B6" s="117"/>
      <c r="C6" s="117"/>
      <c r="D6" s="117"/>
      <c r="E6" s="117"/>
      <c r="F6" s="117"/>
      <c r="G6" s="117"/>
      <c r="H6" s="117"/>
      <c r="I6" s="117"/>
    </row>
    <row r="7" spans="7:8" ht="14.25" customHeight="1">
      <c r="G7" s="118" t="s">
        <v>52</v>
      </c>
      <c r="H7" s="118"/>
    </row>
    <row r="8" spans="1:8" ht="15.75" customHeight="1">
      <c r="A8" s="115" t="s">
        <v>20</v>
      </c>
      <c r="B8" s="115" t="s">
        <v>26</v>
      </c>
      <c r="C8" s="115" t="s">
        <v>28</v>
      </c>
      <c r="D8" s="115" t="s">
        <v>30</v>
      </c>
      <c r="E8" s="115" t="s">
        <v>1</v>
      </c>
      <c r="F8" s="106" t="s">
        <v>2</v>
      </c>
      <c r="G8" s="107"/>
      <c r="H8" s="108"/>
    </row>
    <row r="9" spans="1:8" ht="12.75" customHeight="1">
      <c r="A9" s="115"/>
      <c r="B9" s="115"/>
      <c r="C9" s="115"/>
      <c r="D9" s="115"/>
      <c r="E9" s="115"/>
      <c r="F9" s="106" t="s">
        <v>3</v>
      </c>
      <c r="G9" s="108"/>
      <c r="H9" s="115" t="s">
        <v>4</v>
      </c>
    </row>
    <row r="10" spans="1:8" ht="15" customHeight="1">
      <c r="A10" s="115"/>
      <c r="B10" s="115"/>
      <c r="C10" s="115"/>
      <c r="D10" s="115"/>
      <c r="E10" s="115"/>
      <c r="F10" s="115" t="s">
        <v>5</v>
      </c>
      <c r="G10" s="115" t="s">
        <v>6</v>
      </c>
      <c r="H10" s="115"/>
    </row>
    <row r="11" spans="1:8" ht="15" customHeight="1">
      <c r="A11" s="115"/>
      <c r="B11" s="115"/>
      <c r="C11" s="115"/>
      <c r="D11" s="115"/>
      <c r="E11" s="115"/>
      <c r="F11" s="115"/>
      <c r="G11" s="115"/>
      <c r="H11" s="115"/>
    </row>
    <row r="12" spans="1:10" ht="15" customHeight="1">
      <c r="A12" s="69">
        <v>5</v>
      </c>
      <c r="B12" s="109" t="s">
        <v>15</v>
      </c>
      <c r="C12" s="111" t="s">
        <v>7</v>
      </c>
      <c r="D12" s="70" t="s">
        <v>48</v>
      </c>
      <c r="E12" s="71">
        <f aca="true" t="shared" si="0" ref="E12:E24">SUM(F12,H12)</f>
        <v>2603.5</v>
      </c>
      <c r="F12" s="71">
        <f>SUM(F13:F17)</f>
        <v>21.9</v>
      </c>
      <c r="G12" s="71">
        <f>SUM(G13:G17)</f>
        <v>6.300000000000001</v>
      </c>
      <c r="H12" s="71">
        <f>SUM(H13:H17)</f>
        <v>2581.6</v>
      </c>
      <c r="I12" s="72"/>
      <c r="J12" s="72"/>
    </row>
    <row r="13" spans="1:10" ht="28.5" customHeight="1">
      <c r="A13" s="73" t="s">
        <v>100</v>
      </c>
      <c r="B13" s="114"/>
      <c r="C13" s="112"/>
      <c r="D13" s="67" t="s">
        <v>89</v>
      </c>
      <c r="E13" s="65">
        <f t="shared" si="0"/>
        <v>148.70000000000002</v>
      </c>
      <c r="F13" s="65">
        <v>1.4</v>
      </c>
      <c r="G13" s="65">
        <v>1.1</v>
      </c>
      <c r="H13" s="65">
        <v>147.3</v>
      </c>
      <c r="I13" s="74"/>
      <c r="J13" s="72"/>
    </row>
    <row r="14" spans="1:10" ht="48" customHeight="1">
      <c r="A14" s="73" t="s">
        <v>101</v>
      </c>
      <c r="B14" s="114"/>
      <c r="C14" s="112"/>
      <c r="D14" s="67" t="s">
        <v>90</v>
      </c>
      <c r="E14" s="65">
        <f t="shared" si="0"/>
        <v>74.8</v>
      </c>
      <c r="F14" s="65">
        <v>20.5</v>
      </c>
      <c r="G14" s="65">
        <v>5.2</v>
      </c>
      <c r="H14" s="65">
        <v>54.3</v>
      </c>
      <c r="I14" s="74"/>
      <c r="J14" s="72"/>
    </row>
    <row r="15" spans="1:10" ht="51" customHeight="1">
      <c r="A15" s="73" t="s">
        <v>111</v>
      </c>
      <c r="B15" s="114"/>
      <c r="C15" s="112"/>
      <c r="D15" s="64" t="s">
        <v>109</v>
      </c>
      <c r="E15" s="65">
        <f t="shared" si="0"/>
        <v>400</v>
      </c>
      <c r="F15" s="65"/>
      <c r="G15" s="65"/>
      <c r="H15" s="65">
        <v>400</v>
      </c>
      <c r="I15" s="74"/>
      <c r="J15" s="72"/>
    </row>
    <row r="16" spans="1:10" ht="41.25" customHeight="1">
      <c r="A16" s="73" t="s">
        <v>112</v>
      </c>
      <c r="B16" s="114"/>
      <c r="C16" s="112"/>
      <c r="D16" s="64" t="s">
        <v>118</v>
      </c>
      <c r="E16" s="65">
        <f t="shared" si="0"/>
        <v>1930</v>
      </c>
      <c r="F16" s="65"/>
      <c r="G16" s="65"/>
      <c r="H16" s="65">
        <v>1930</v>
      </c>
      <c r="I16" s="74"/>
      <c r="J16" s="72"/>
    </row>
    <row r="17" spans="1:10" ht="29.25" customHeight="1">
      <c r="A17" s="73" t="s">
        <v>113</v>
      </c>
      <c r="B17" s="110"/>
      <c r="C17" s="113"/>
      <c r="D17" s="64" t="s">
        <v>114</v>
      </c>
      <c r="E17" s="65">
        <f t="shared" si="0"/>
        <v>50</v>
      </c>
      <c r="F17" s="65"/>
      <c r="G17" s="65"/>
      <c r="H17" s="65">
        <v>50</v>
      </c>
      <c r="I17" s="74"/>
      <c r="J17" s="72"/>
    </row>
    <row r="18" spans="1:10" ht="17.25" customHeight="1">
      <c r="A18" s="73">
        <v>7</v>
      </c>
      <c r="B18" s="109" t="s">
        <v>17</v>
      </c>
      <c r="C18" s="75" t="s">
        <v>7</v>
      </c>
      <c r="D18" s="76" t="s">
        <v>31</v>
      </c>
      <c r="E18" s="65">
        <f t="shared" si="0"/>
        <v>11.4</v>
      </c>
      <c r="F18" s="65">
        <v>11.4</v>
      </c>
      <c r="G18" s="65">
        <v>8.7</v>
      </c>
      <c r="H18" s="65"/>
      <c r="I18" s="74"/>
      <c r="J18" s="72"/>
    </row>
    <row r="19" spans="1:10" ht="18.75" customHeight="1">
      <c r="A19" s="73">
        <v>8</v>
      </c>
      <c r="B19" s="110"/>
      <c r="C19" s="75" t="s">
        <v>7</v>
      </c>
      <c r="D19" s="77" t="s">
        <v>27</v>
      </c>
      <c r="E19" s="65">
        <f t="shared" si="0"/>
        <v>0.5</v>
      </c>
      <c r="F19" s="65">
        <v>0.5</v>
      </c>
      <c r="G19" s="65"/>
      <c r="H19" s="65"/>
      <c r="I19" s="74"/>
      <c r="J19" s="72"/>
    </row>
    <row r="20" spans="1:10" ht="45" customHeight="1">
      <c r="A20" s="73">
        <v>9</v>
      </c>
      <c r="B20" s="78" t="s">
        <v>18</v>
      </c>
      <c r="C20" s="64" t="s">
        <v>7</v>
      </c>
      <c r="D20" s="67" t="s">
        <v>84</v>
      </c>
      <c r="E20" s="65">
        <f t="shared" si="0"/>
        <v>1351.1</v>
      </c>
      <c r="F20" s="65">
        <v>561.4</v>
      </c>
      <c r="G20" s="65"/>
      <c r="H20" s="65">
        <v>789.7</v>
      </c>
      <c r="I20" s="74"/>
      <c r="J20" s="72"/>
    </row>
    <row r="21" spans="1:10" ht="15.75" customHeight="1">
      <c r="A21" s="103" t="s">
        <v>36</v>
      </c>
      <c r="B21" s="104"/>
      <c r="C21" s="104"/>
      <c r="D21" s="105"/>
      <c r="E21" s="65">
        <f t="shared" si="0"/>
        <v>2603.5</v>
      </c>
      <c r="F21" s="65">
        <f>SUM(F13:F17)</f>
        <v>21.9</v>
      </c>
      <c r="G21" s="65">
        <f>SUM(G13:G17)</f>
        <v>6.300000000000001</v>
      </c>
      <c r="H21" s="65">
        <f>SUM(H13:H17)</f>
        <v>2581.6</v>
      </c>
      <c r="I21" s="74"/>
      <c r="J21" s="72"/>
    </row>
    <row r="22" spans="1:9" ht="16.5" customHeight="1">
      <c r="A22" s="106" t="s">
        <v>38</v>
      </c>
      <c r="B22" s="107"/>
      <c r="C22" s="107"/>
      <c r="D22" s="108"/>
      <c r="E22" s="41">
        <f t="shared" si="0"/>
        <v>11.9</v>
      </c>
      <c r="F22" s="41">
        <f>SUM(F18:F19)</f>
        <v>11.9</v>
      </c>
      <c r="G22" s="41">
        <f>SUM(G18:G19)</f>
        <v>8.7</v>
      </c>
      <c r="H22" s="41">
        <f>SUM(H18:H19)</f>
        <v>0</v>
      </c>
      <c r="I22" s="42"/>
    </row>
    <row r="23" spans="1:9" ht="17.25" customHeight="1">
      <c r="A23" s="106" t="s">
        <v>39</v>
      </c>
      <c r="B23" s="107"/>
      <c r="C23" s="107"/>
      <c r="D23" s="108"/>
      <c r="E23" s="41">
        <f t="shared" si="0"/>
        <v>1351.1</v>
      </c>
      <c r="F23" s="41">
        <f>SUM(F20)</f>
        <v>561.4</v>
      </c>
      <c r="G23" s="41">
        <f>SUM(G20)</f>
        <v>0</v>
      </c>
      <c r="H23" s="41">
        <f>SUM(H20)</f>
        <v>789.7</v>
      </c>
      <c r="I23" s="42"/>
    </row>
    <row r="24" spans="1:8" ht="15" customHeight="1">
      <c r="A24" s="79" t="s">
        <v>53</v>
      </c>
      <c r="B24" s="102"/>
      <c r="C24" s="102"/>
      <c r="D24" s="80"/>
      <c r="E24" s="43">
        <f t="shared" si="0"/>
        <v>3966.5</v>
      </c>
      <c r="F24" s="43">
        <f>SUM(F21:F23)</f>
        <v>595.1999999999999</v>
      </c>
      <c r="G24" s="43">
        <f>SUM(G21:G23)</f>
        <v>15</v>
      </c>
      <c r="H24" s="43">
        <f>SUM(H21:H23)</f>
        <v>3371.3</v>
      </c>
    </row>
    <row r="25" spans="1:8" ht="15" customHeight="1">
      <c r="A25" s="40"/>
      <c r="B25" s="40"/>
      <c r="C25" s="40"/>
      <c r="D25" s="40"/>
      <c r="E25" s="44"/>
      <c r="F25" s="44"/>
      <c r="G25" s="44"/>
      <c r="H25" s="44"/>
    </row>
    <row r="26" spans="1:9" ht="15" customHeight="1">
      <c r="A26" s="40"/>
      <c r="B26" s="40"/>
      <c r="C26" s="40"/>
      <c r="D26" s="40"/>
      <c r="E26" s="44"/>
      <c r="F26" s="44"/>
      <c r="G26" s="44"/>
      <c r="H26" s="44"/>
      <c r="I26" s="44"/>
    </row>
  </sheetData>
  <sheetProtection/>
  <mergeCells count="23">
    <mergeCell ref="H9:H11"/>
    <mergeCell ref="G10:G11"/>
    <mergeCell ref="E8:E11"/>
    <mergeCell ref="C8:C11"/>
    <mergeCell ref="F9:G9"/>
    <mergeCell ref="F10:F11"/>
    <mergeCell ref="A8:A11"/>
    <mergeCell ref="D8:D11"/>
    <mergeCell ref="E1:H1"/>
    <mergeCell ref="E2:H2"/>
    <mergeCell ref="E3:H3"/>
    <mergeCell ref="E4:H4"/>
    <mergeCell ref="B8:B11"/>
    <mergeCell ref="A6:I6"/>
    <mergeCell ref="G7:H7"/>
    <mergeCell ref="F8:H8"/>
    <mergeCell ref="A24:D24"/>
    <mergeCell ref="A21:D21"/>
    <mergeCell ref="A22:D22"/>
    <mergeCell ref="B18:B19"/>
    <mergeCell ref="A23:D23"/>
    <mergeCell ref="C12:C17"/>
    <mergeCell ref="B12:B1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4.00390625" style="13" customWidth="1"/>
    <col min="2" max="2" width="13.00390625" style="13" customWidth="1"/>
    <col min="3" max="3" width="31.7109375" style="13" customWidth="1"/>
    <col min="4" max="4" width="37.7109375" style="13" customWidth="1"/>
    <col min="5" max="6" width="10.7109375" style="13" customWidth="1"/>
    <col min="7" max="7" width="11.421875" style="13" customWidth="1"/>
    <col min="8" max="8" width="10.00390625" style="13" customWidth="1"/>
    <col min="9" max="16384" width="9.140625" style="13" customWidth="1"/>
  </cols>
  <sheetData>
    <row r="1" spans="5:8" ht="12.75" customHeight="1">
      <c r="E1" s="82" t="s">
        <v>47</v>
      </c>
      <c r="F1" s="82"/>
      <c r="G1" s="82"/>
      <c r="H1" s="82"/>
    </row>
    <row r="2" spans="5:8" ht="12.75" customHeight="1">
      <c r="E2" s="82" t="s">
        <v>98</v>
      </c>
      <c r="F2" s="82"/>
      <c r="G2" s="82"/>
      <c r="H2" s="82"/>
    </row>
    <row r="3" spans="5:8" ht="12.75" customHeight="1">
      <c r="E3" s="82" t="s">
        <v>68</v>
      </c>
      <c r="F3" s="82"/>
      <c r="G3" s="82"/>
      <c r="H3" s="82"/>
    </row>
    <row r="4" spans="5:8" ht="15.75" customHeight="1">
      <c r="E4" s="82" t="s">
        <v>60</v>
      </c>
      <c r="F4" s="82"/>
      <c r="G4" s="82"/>
      <c r="H4" s="82"/>
    </row>
    <row r="5" ht="15" customHeight="1"/>
    <row r="6" spans="1:8" ht="33" customHeight="1">
      <c r="A6" s="98" t="s">
        <v>81</v>
      </c>
      <c r="B6" s="98"/>
      <c r="C6" s="98"/>
      <c r="D6" s="98"/>
      <c r="E6" s="98"/>
      <c r="F6" s="98"/>
      <c r="G6" s="98"/>
      <c r="H6" s="98"/>
    </row>
    <row r="7" spans="7:8" ht="15" customHeight="1">
      <c r="G7" s="120" t="s">
        <v>52</v>
      </c>
      <c r="H7" s="120"/>
    </row>
    <row r="8" spans="1:8" ht="15.75" customHeight="1">
      <c r="A8" s="121" t="s">
        <v>20</v>
      </c>
      <c r="B8" s="119" t="s">
        <v>26</v>
      </c>
      <c r="C8" s="119" t="s">
        <v>28</v>
      </c>
      <c r="D8" s="119" t="s">
        <v>30</v>
      </c>
      <c r="E8" s="119" t="s">
        <v>1</v>
      </c>
      <c r="F8" s="119" t="s">
        <v>2</v>
      </c>
      <c r="G8" s="119"/>
      <c r="H8" s="119"/>
    </row>
    <row r="9" spans="1:8" ht="17.25" customHeight="1">
      <c r="A9" s="121"/>
      <c r="B9" s="119"/>
      <c r="C9" s="119"/>
      <c r="D9" s="119"/>
      <c r="E9" s="119"/>
      <c r="F9" s="119" t="s">
        <v>3</v>
      </c>
      <c r="G9" s="119"/>
      <c r="H9" s="119" t="s">
        <v>4</v>
      </c>
    </row>
    <row r="10" spans="1:8" ht="15" customHeight="1">
      <c r="A10" s="121"/>
      <c r="B10" s="119"/>
      <c r="C10" s="119"/>
      <c r="D10" s="119"/>
      <c r="E10" s="119"/>
      <c r="F10" s="119" t="s">
        <v>5</v>
      </c>
      <c r="G10" s="119" t="s">
        <v>6</v>
      </c>
      <c r="H10" s="119"/>
    </row>
    <row r="11" spans="1:8" ht="12.75" customHeight="1">
      <c r="A11" s="121"/>
      <c r="B11" s="119"/>
      <c r="C11" s="119"/>
      <c r="D11" s="119"/>
      <c r="E11" s="119"/>
      <c r="F11" s="119"/>
      <c r="G11" s="119"/>
      <c r="H11" s="119"/>
    </row>
    <row r="12" spans="1:8" ht="19.5" customHeight="1">
      <c r="A12" s="6">
        <v>12</v>
      </c>
      <c r="B12" s="128" t="s">
        <v>14</v>
      </c>
      <c r="C12" s="7" t="s">
        <v>8</v>
      </c>
      <c r="D12" s="7" t="s">
        <v>29</v>
      </c>
      <c r="E12" s="14">
        <f>SUM(F12,H12)</f>
        <v>0.3</v>
      </c>
      <c r="F12" s="14">
        <v>0.3</v>
      </c>
      <c r="G12" s="14"/>
      <c r="H12" s="14"/>
    </row>
    <row r="13" spans="1:8" ht="28.5" customHeight="1">
      <c r="A13" s="6">
        <v>23</v>
      </c>
      <c r="B13" s="119"/>
      <c r="C13" s="18" t="s">
        <v>45</v>
      </c>
      <c r="D13" s="18" t="s">
        <v>46</v>
      </c>
      <c r="E13" s="14">
        <f>SUM(F13,H13)</f>
        <v>2.1</v>
      </c>
      <c r="F13" s="14">
        <v>2.1</v>
      </c>
      <c r="G13" s="14"/>
      <c r="H13" s="14"/>
    </row>
    <row r="14" spans="1:8" ht="18.75" customHeight="1">
      <c r="A14" s="125" t="s">
        <v>35</v>
      </c>
      <c r="B14" s="126"/>
      <c r="C14" s="126"/>
      <c r="D14" s="127"/>
      <c r="E14" s="14">
        <f>SUM(F14,H14)</f>
        <v>2.4</v>
      </c>
      <c r="F14" s="14">
        <f>SUM(F12:F13)</f>
        <v>2.4</v>
      </c>
      <c r="G14" s="14">
        <f>SUM(G12:G13)</f>
        <v>0</v>
      </c>
      <c r="H14" s="14">
        <f>SUM(H12:H13)</f>
        <v>0</v>
      </c>
    </row>
    <row r="15" spans="1:8" ht="18" customHeight="1">
      <c r="A15" s="122" t="s">
        <v>53</v>
      </c>
      <c r="B15" s="123"/>
      <c r="C15" s="123"/>
      <c r="D15" s="124"/>
      <c r="E15" s="34">
        <f>F15+H15</f>
        <v>2.4</v>
      </c>
      <c r="F15" s="34">
        <f>SUM(F12:F13)</f>
        <v>2.4</v>
      </c>
      <c r="G15" s="34">
        <f>SUM(G12:G13)</f>
        <v>0</v>
      </c>
      <c r="H15" s="34">
        <f>SUM(H12:H13)</f>
        <v>0</v>
      </c>
    </row>
    <row r="17" spans="6:8" ht="15">
      <c r="F17" s="15"/>
      <c r="G17" s="15"/>
      <c r="H17" s="15"/>
    </row>
    <row r="18" spans="5:8" ht="15">
      <c r="E18" s="15"/>
      <c r="F18" s="15"/>
      <c r="G18" s="15"/>
      <c r="H18" s="15"/>
    </row>
    <row r="19" spans="5:8" ht="15">
      <c r="E19" s="15"/>
      <c r="F19" s="15"/>
      <c r="G19" s="15"/>
      <c r="H19" s="15"/>
    </row>
    <row r="20" ht="15">
      <c r="F20" s="15"/>
    </row>
    <row r="21" spans="5:8" ht="15">
      <c r="E21" s="15"/>
      <c r="F21" s="15"/>
      <c r="G21" s="15"/>
      <c r="H21" s="15"/>
    </row>
  </sheetData>
  <sheetProtection/>
  <mergeCells count="19">
    <mergeCell ref="A15:D15"/>
    <mergeCell ref="G10:G11"/>
    <mergeCell ref="A14:D14"/>
    <mergeCell ref="B8:B11"/>
    <mergeCell ref="C8:C11"/>
    <mergeCell ref="D8:D11"/>
    <mergeCell ref="E8:E11"/>
    <mergeCell ref="F8:H8"/>
    <mergeCell ref="F9:G9"/>
    <mergeCell ref="B12:B13"/>
    <mergeCell ref="H9:H11"/>
    <mergeCell ref="F10:F11"/>
    <mergeCell ref="E1:H1"/>
    <mergeCell ref="E2:H2"/>
    <mergeCell ref="E3:H3"/>
    <mergeCell ref="E4:H4"/>
    <mergeCell ref="A6:H6"/>
    <mergeCell ref="G7:H7"/>
    <mergeCell ref="A8:A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7.8515625" style="9" customWidth="1"/>
    <col min="2" max="2" width="61.28125" style="9" customWidth="1"/>
    <col min="3" max="3" width="3.7109375" style="9" customWidth="1"/>
    <col min="4" max="4" width="13.421875" style="9" customWidth="1"/>
    <col min="5" max="5" width="12.00390625" style="9" customWidth="1"/>
    <col min="6" max="6" width="11.421875" style="9" customWidth="1"/>
    <col min="7" max="7" width="10.421875" style="9" customWidth="1"/>
    <col min="8" max="16384" width="9.140625" style="9" customWidth="1"/>
  </cols>
  <sheetData>
    <row r="1" spans="4:7" ht="12.75" customHeight="1">
      <c r="D1" s="82" t="s">
        <v>47</v>
      </c>
      <c r="E1" s="82"/>
      <c r="F1" s="82"/>
      <c r="G1" s="82"/>
    </row>
    <row r="2" spans="4:7" ht="12.75" customHeight="1">
      <c r="D2" s="82" t="s">
        <v>98</v>
      </c>
      <c r="E2" s="82"/>
      <c r="F2" s="82"/>
      <c r="G2" s="82"/>
    </row>
    <row r="3" spans="4:7" ht="12.75" customHeight="1">
      <c r="D3" s="82" t="s">
        <v>68</v>
      </c>
      <c r="E3" s="82"/>
      <c r="F3" s="82"/>
      <c r="G3" s="82"/>
    </row>
    <row r="4" spans="4:7" ht="15">
      <c r="D4" s="137" t="s">
        <v>61</v>
      </c>
      <c r="E4" s="137"/>
      <c r="F4" s="137"/>
      <c r="G4" s="137"/>
    </row>
    <row r="5" spans="4:7" ht="15">
      <c r="D5" s="22"/>
      <c r="E5" s="22"/>
      <c r="F5" s="22"/>
      <c r="G5" s="22"/>
    </row>
    <row r="6" spans="1:7" ht="32.25" customHeight="1">
      <c r="A6" s="130" t="s">
        <v>82</v>
      </c>
      <c r="B6" s="130"/>
      <c r="C6" s="130"/>
      <c r="D6" s="130"/>
      <c r="E6" s="130"/>
      <c r="F6" s="130"/>
      <c r="G6" s="130"/>
    </row>
    <row r="7" spans="1:7" ht="15" customHeight="1">
      <c r="A7" s="130"/>
      <c r="B7" s="130"/>
      <c r="C7" s="130"/>
      <c r="D7" s="130"/>
      <c r="E7" s="130"/>
      <c r="F7" s="130"/>
      <c r="G7" s="130"/>
    </row>
    <row r="8" spans="6:7" ht="15">
      <c r="F8" s="134" t="s">
        <v>52</v>
      </c>
      <c r="G8" s="134"/>
    </row>
    <row r="9" spans="1:7" ht="15" customHeight="1">
      <c r="A9" s="90" t="s">
        <v>13</v>
      </c>
      <c r="B9" s="90" t="s">
        <v>10</v>
      </c>
      <c r="C9" s="131" t="s">
        <v>20</v>
      </c>
      <c r="D9" s="129" t="s">
        <v>1</v>
      </c>
      <c r="E9" s="129" t="s">
        <v>2</v>
      </c>
      <c r="F9" s="129"/>
      <c r="G9" s="129"/>
    </row>
    <row r="10" spans="1:7" ht="15" customHeight="1">
      <c r="A10" s="90"/>
      <c r="B10" s="90"/>
      <c r="C10" s="132"/>
      <c r="D10" s="129"/>
      <c r="E10" s="129" t="s">
        <v>3</v>
      </c>
      <c r="F10" s="129"/>
      <c r="G10" s="90" t="s">
        <v>4</v>
      </c>
    </row>
    <row r="11" spans="1:7" ht="15" customHeight="1">
      <c r="A11" s="90"/>
      <c r="B11" s="90"/>
      <c r="C11" s="132"/>
      <c r="D11" s="129"/>
      <c r="E11" s="129" t="s">
        <v>5</v>
      </c>
      <c r="F11" s="129" t="s">
        <v>6</v>
      </c>
      <c r="G11" s="90"/>
    </row>
    <row r="12" spans="1:7" ht="19.5" customHeight="1">
      <c r="A12" s="90"/>
      <c r="B12" s="90"/>
      <c r="C12" s="133"/>
      <c r="D12" s="129"/>
      <c r="E12" s="129"/>
      <c r="F12" s="129"/>
      <c r="G12" s="90"/>
    </row>
    <row r="13" spans="1:9" ht="30.75" customHeight="1">
      <c r="A13" s="31" t="s">
        <v>14</v>
      </c>
      <c r="B13" s="10" t="s">
        <v>12</v>
      </c>
      <c r="C13" s="35">
        <v>1</v>
      </c>
      <c r="D13" s="53">
        <f aca="true" t="shared" si="0" ref="D13:D36">SUM(E13,G13)</f>
        <v>2.4</v>
      </c>
      <c r="E13" s="53">
        <f>SUM('savivaldybės funkcijos(3)'!F23,'biud_ist_pajamos (7)'!F14)</f>
        <v>1.5999999999999999</v>
      </c>
      <c r="F13" s="53">
        <f>SUM('savivaldybės funkcijos(3)'!G23,'biud_ist_pajamos (7)'!G14)</f>
        <v>0</v>
      </c>
      <c r="G13" s="53">
        <f>SUM('savivaldybės funkcijos(3)'!H23,'biud_ist_pajamos (7)'!H14)</f>
        <v>0.8</v>
      </c>
      <c r="I13" s="19"/>
    </row>
    <row r="14" spans="1:9" ht="30.75" customHeight="1">
      <c r="A14" s="32" t="s">
        <v>15</v>
      </c>
      <c r="B14" s="10" t="s">
        <v>23</v>
      </c>
      <c r="C14" s="35">
        <v>2</v>
      </c>
      <c r="D14" s="37">
        <f t="shared" si="0"/>
        <v>2603.5</v>
      </c>
      <c r="E14" s="37">
        <f>SUM('savivaldybės funkcijos(3)'!F24,'kt_ dotacijos (6)'!F21)</f>
        <v>59.49999999999999</v>
      </c>
      <c r="F14" s="37">
        <f>SUM('savivaldybės funkcijos(3)'!G24,'kt_ dotacijos (6)'!G21)</f>
        <v>6.300000000000001</v>
      </c>
      <c r="G14" s="37">
        <f>SUM('savivaldybės funkcijos(3)'!H24,'kt_ dotacijos (6)'!H21)</f>
        <v>2544</v>
      </c>
      <c r="I14" s="19"/>
    </row>
    <row r="15" spans="1:9" ht="30.75" customHeight="1">
      <c r="A15" s="32" t="s">
        <v>16</v>
      </c>
      <c r="B15" s="10" t="s">
        <v>40</v>
      </c>
      <c r="C15" s="35">
        <v>4</v>
      </c>
      <c r="D15" s="37">
        <f t="shared" si="0"/>
        <v>0</v>
      </c>
      <c r="E15" s="37">
        <f>SUM('savivaldybės funkcijos(3)'!F25)</f>
        <v>55.1</v>
      </c>
      <c r="F15" s="37">
        <f>SUM('savivaldybės funkcijos(3)'!G25)</f>
        <v>0</v>
      </c>
      <c r="G15" s="37">
        <f>SUM('savivaldybės funkcijos(3)'!H25)</f>
        <v>-55.1</v>
      </c>
      <c r="I15" s="19"/>
    </row>
    <row r="16" spans="1:9" ht="30.75" customHeight="1">
      <c r="A16" s="32" t="s">
        <v>17</v>
      </c>
      <c r="B16" s="10" t="s">
        <v>41</v>
      </c>
      <c r="C16" s="35">
        <v>7</v>
      </c>
      <c r="D16" s="37">
        <f t="shared" si="0"/>
        <v>37.8</v>
      </c>
      <c r="E16" s="37">
        <f>SUM('savivaldybės funkcijos(3)'!F26,'v.f-jos(4)'!F14,'kt_ dotacijos (6)'!F22)</f>
        <v>37.8</v>
      </c>
      <c r="F16" s="37">
        <f>SUM('savivaldybės funkcijos(3)'!G26,'v.f-jos(4)'!G14,'kt_ dotacijos (6)'!G22)</f>
        <v>13.2</v>
      </c>
      <c r="G16" s="37">
        <f>SUM('savivaldybės funkcijos(3)'!H26,'v.f-jos(4)'!H14,'kt_ dotacijos (6)'!H22)</f>
        <v>0</v>
      </c>
      <c r="I16" s="19"/>
    </row>
    <row r="17" spans="1:9" ht="30.75" customHeight="1">
      <c r="A17" s="32" t="s">
        <v>18</v>
      </c>
      <c r="B17" s="10" t="s">
        <v>42</v>
      </c>
      <c r="C17" s="35">
        <v>8</v>
      </c>
      <c r="D17" s="37">
        <f t="shared" si="0"/>
        <v>1331.1</v>
      </c>
      <c r="E17" s="37">
        <f>SUM('savivaldybės funkcijos(3)'!F27,'kt_ dotacijos (6)'!F23)</f>
        <v>541.4</v>
      </c>
      <c r="F17" s="37">
        <f>SUM('savivaldybės funkcijos(3)'!G27,'kt_ dotacijos (6)'!G23)</f>
        <v>0</v>
      </c>
      <c r="G17" s="37">
        <f>SUM('savivaldybės funkcijos(3)'!H27,'kt_ dotacijos (6)'!H23)</f>
        <v>789.7</v>
      </c>
      <c r="H17" s="27"/>
      <c r="I17" s="28"/>
    </row>
    <row r="18" spans="1:9" ht="18.75" customHeight="1">
      <c r="A18" s="138" t="s">
        <v>50</v>
      </c>
      <c r="B18" s="139"/>
      <c r="C18" s="46">
        <v>9</v>
      </c>
      <c r="D18" s="38">
        <f t="shared" si="0"/>
        <v>3974.8000000000006</v>
      </c>
      <c r="E18" s="38">
        <f>SUM(E13:E17)</f>
        <v>695.4</v>
      </c>
      <c r="F18" s="38">
        <f>SUM(F13:F17)</f>
        <v>19.5</v>
      </c>
      <c r="G18" s="38">
        <f>SUM(G13:G17)</f>
        <v>3279.4000000000005</v>
      </c>
      <c r="H18" s="29"/>
      <c r="I18" s="29"/>
    </row>
    <row r="19" spans="1:9" ht="15" hidden="1">
      <c r="A19" s="11"/>
      <c r="B19" s="12"/>
      <c r="C19" s="36"/>
      <c r="D19" s="38" t="e">
        <f t="shared" si="0"/>
        <v>#REF!</v>
      </c>
      <c r="E19" s="37" t="e">
        <f>'savivaldybės funkcijos(3)'!F29+#REF!+'kt_ dotacijos (6)'!F27+#REF!</f>
        <v>#REF!</v>
      </c>
      <c r="F19" s="38">
        <f>SUM(F14:F18)</f>
        <v>39</v>
      </c>
      <c r="G19" s="38">
        <f>SUM(G14:G18)</f>
        <v>6558.000000000001</v>
      </c>
      <c r="H19" s="27"/>
      <c r="I19" s="27"/>
    </row>
    <row r="20" spans="1:9" ht="15" hidden="1">
      <c r="A20" s="11"/>
      <c r="B20" s="12"/>
      <c r="C20" s="36"/>
      <c r="D20" s="38" t="e">
        <f t="shared" si="0"/>
        <v>#REF!</v>
      </c>
      <c r="E20" s="37" t="e">
        <f>'savivaldybės funkcijos(3)'!F30+#REF!+'kt_ dotacijos (6)'!F28+#REF!</f>
        <v>#REF!</v>
      </c>
      <c r="F20" s="38">
        <f>SUM(F15:F19)</f>
        <v>71.7</v>
      </c>
      <c r="G20" s="38">
        <f>SUM(G15:G19)</f>
        <v>10572.000000000002</v>
      </c>
      <c r="H20" s="27"/>
      <c r="I20" s="27"/>
    </row>
    <row r="21" spans="1:9" ht="15" hidden="1">
      <c r="A21" s="11"/>
      <c r="B21" s="12"/>
      <c r="C21" s="36"/>
      <c r="D21" s="38" t="e">
        <f t="shared" si="0"/>
        <v>#REF!</v>
      </c>
      <c r="E21" s="37" t="e">
        <f>'savivaldybės funkcijos(3)'!F31+#REF!+'kt_ dotacijos (6)'!F29+#REF!</f>
        <v>#REF!</v>
      </c>
      <c r="F21" s="38">
        <f>SUM(F15:F20)</f>
        <v>143.4</v>
      </c>
      <c r="G21" s="38">
        <f>SUM(G15:G20)</f>
        <v>21144.000000000004</v>
      </c>
      <c r="H21" s="27"/>
      <c r="I21" s="27"/>
    </row>
    <row r="22" spans="1:9" ht="15" hidden="1">
      <c r="A22" s="11"/>
      <c r="B22" s="12"/>
      <c r="C22" s="36"/>
      <c r="D22" s="38" t="e">
        <f t="shared" si="0"/>
        <v>#REF!</v>
      </c>
      <c r="E22" s="37" t="e">
        <f>'savivaldybės funkcijos(3)'!F32+#REF!+'kt_ dotacijos (6)'!F30+#REF!</f>
        <v>#REF!</v>
      </c>
      <c r="F22" s="38">
        <f>SUM(F16:F21)</f>
        <v>286.8</v>
      </c>
      <c r="G22" s="38">
        <f>SUM(G16:G21)</f>
        <v>42343.100000000006</v>
      </c>
      <c r="H22" s="27"/>
      <c r="I22" s="27"/>
    </row>
    <row r="23" spans="1:9" ht="15" hidden="1">
      <c r="A23" s="11"/>
      <c r="B23" s="12"/>
      <c r="C23" s="36"/>
      <c r="D23" s="38" t="e">
        <f t="shared" si="0"/>
        <v>#REF!</v>
      </c>
      <c r="E23" s="37" t="e">
        <f>'savivaldybės funkcijos(3)'!F33+#REF!+'kt_ dotacijos (6)'!F31+#REF!</f>
        <v>#REF!</v>
      </c>
      <c r="F23" s="38">
        <f>SUM(F16:F22)</f>
        <v>573.6</v>
      </c>
      <c r="G23" s="38">
        <f>SUM(G16:G22)</f>
        <v>84686.20000000001</v>
      </c>
      <c r="H23" s="27"/>
      <c r="I23" s="27"/>
    </row>
    <row r="24" spans="1:9" ht="15" hidden="1">
      <c r="A24" s="11"/>
      <c r="B24" s="12"/>
      <c r="C24" s="36"/>
      <c r="D24" s="38" t="e">
        <f t="shared" si="0"/>
        <v>#REF!</v>
      </c>
      <c r="E24" s="37" t="e">
        <f>'savivaldybės funkcijos(3)'!F34+#REF!+'kt_ dotacijos (6)'!F32+#REF!</f>
        <v>#REF!</v>
      </c>
      <c r="F24" s="38">
        <f aca="true" t="shared" si="1" ref="F24:F35">SUM(F16:F23)</f>
        <v>1147.2</v>
      </c>
      <c r="G24" s="38">
        <f aca="true" t="shared" si="2" ref="G24:G35">SUM(G16:G23)</f>
        <v>169372.40000000002</v>
      </c>
      <c r="H24" s="27"/>
      <c r="I24" s="27"/>
    </row>
    <row r="25" spans="1:9" ht="15" hidden="1">
      <c r="A25" s="11"/>
      <c r="B25" s="12"/>
      <c r="C25" s="36"/>
      <c r="D25" s="38" t="e">
        <f t="shared" si="0"/>
        <v>#REF!</v>
      </c>
      <c r="E25" s="37" t="e">
        <f>'savivaldybės funkcijos(3)'!F35+#REF!+'kt_ dotacijos (6)'!F33+#REF!</f>
        <v>#REF!</v>
      </c>
      <c r="F25" s="38">
        <f t="shared" si="1"/>
        <v>2281.2</v>
      </c>
      <c r="G25" s="38">
        <f t="shared" si="2"/>
        <v>338744.80000000005</v>
      </c>
      <c r="H25" s="27"/>
      <c r="I25" s="27"/>
    </row>
    <row r="26" spans="1:9" ht="15" hidden="1">
      <c r="A26" s="11"/>
      <c r="B26" s="12"/>
      <c r="C26" s="36"/>
      <c r="D26" s="38" t="e">
        <f t="shared" si="0"/>
        <v>#REF!</v>
      </c>
      <c r="E26" s="37" t="e">
        <f>'savivaldybės funkcijos(3)'!F36+#REF!+'kt_ dotacijos (6)'!F34+#REF!</f>
        <v>#REF!</v>
      </c>
      <c r="F26" s="38">
        <f t="shared" si="1"/>
        <v>4562.4</v>
      </c>
      <c r="G26" s="38">
        <f t="shared" si="2"/>
        <v>676699.9000000001</v>
      </c>
      <c r="H26" s="27"/>
      <c r="I26" s="27"/>
    </row>
    <row r="27" spans="1:9" ht="15" hidden="1">
      <c r="A27" s="11"/>
      <c r="B27" s="12"/>
      <c r="C27" s="36"/>
      <c r="D27" s="38" t="e">
        <f t="shared" si="0"/>
        <v>#REF!</v>
      </c>
      <c r="E27" s="37" t="e">
        <f>'savivaldybės funkcijos(3)'!F37+#REF!+'kt_ dotacijos (6)'!F35+#REF!</f>
        <v>#REF!</v>
      </c>
      <c r="F27" s="38">
        <f t="shared" si="1"/>
        <v>9105.3</v>
      </c>
      <c r="G27" s="38">
        <f t="shared" si="2"/>
        <v>1350120.4000000004</v>
      </c>
      <c r="H27" s="27"/>
      <c r="I27" s="27"/>
    </row>
    <row r="28" spans="1:9" ht="15" hidden="1">
      <c r="A28" s="11"/>
      <c r="B28" s="12"/>
      <c r="C28" s="36"/>
      <c r="D28" s="38" t="e">
        <f t="shared" si="0"/>
        <v>#REF!</v>
      </c>
      <c r="E28" s="37" t="e">
        <f>'savivaldybės funkcijos(3)'!F38+#REF!+'kt_ dotacijos (6)'!F36+#REF!</f>
        <v>#REF!</v>
      </c>
      <c r="F28" s="38">
        <f t="shared" si="1"/>
        <v>18171.6</v>
      </c>
      <c r="G28" s="38">
        <f t="shared" si="2"/>
        <v>2693682.8000000007</v>
      </c>
      <c r="H28" s="27"/>
      <c r="I28" s="27"/>
    </row>
    <row r="29" spans="1:9" ht="15" hidden="1">
      <c r="A29" s="11"/>
      <c r="B29" s="12"/>
      <c r="C29" s="36"/>
      <c r="D29" s="38" t="e">
        <f t="shared" si="0"/>
        <v>#REF!</v>
      </c>
      <c r="E29" s="37" t="e">
        <f>'savivaldybės funkcijos(3)'!F39+#REF!+'kt_ dotacijos (6)'!F37+#REF!</f>
        <v>#REF!</v>
      </c>
      <c r="F29" s="38">
        <f t="shared" si="1"/>
        <v>36271.5</v>
      </c>
      <c r="G29" s="38">
        <f t="shared" si="2"/>
        <v>5376793.6000000015</v>
      </c>
      <c r="H29" s="27"/>
      <c r="I29" s="27"/>
    </row>
    <row r="30" spans="1:9" ht="15" hidden="1">
      <c r="A30" s="11"/>
      <c r="B30" s="12"/>
      <c r="C30" s="36"/>
      <c r="D30" s="38" t="e">
        <f t="shared" si="0"/>
        <v>#REF!</v>
      </c>
      <c r="E30" s="37" t="e">
        <f>'savivaldybės funkcijos(3)'!F40+#REF!+'kt_ dotacijos (6)'!F38+#REF!</f>
        <v>#REF!</v>
      </c>
      <c r="F30" s="38">
        <f t="shared" si="1"/>
        <v>72399.6</v>
      </c>
      <c r="G30" s="38">
        <f t="shared" si="2"/>
        <v>10732443.200000003</v>
      </c>
      <c r="H30" s="27"/>
      <c r="I30" s="27"/>
    </row>
    <row r="31" spans="1:9" ht="15" hidden="1">
      <c r="A31" s="11"/>
      <c r="B31" s="12"/>
      <c r="C31" s="36"/>
      <c r="D31" s="38" t="e">
        <f t="shared" si="0"/>
        <v>#REF!</v>
      </c>
      <c r="E31" s="37" t="e">
        <f>'savivaldybės funkcijos(3)'!F41+#REF!+'kt_ dotacijos (6)'!F39+#REF!</f>
        <v>#REF!</v>
      </c>
      <c r="F31" s="38">
        <f t="shared" si="1"/>
        <v>144512.4</v>
      </c>
      <c r="G31" s="38">
        <f t="shared" si="2"/>
        <v>21422543.300000004</v>
      </c>
      <c r="H31" s="27"/>
      <c r="I31" s="27"/>
    </row>
    <row r="32" spans="1:9" ht="15" hidden="1">
      <c r="A32" s="11"/>
      <c r="B32" s="12"/>
      <c r="C32" s="36"/>
      <c r="D32" s="38" t="e">
        <f t="shared" si="0"/>
        <v>#REF!</v>
      </c>
      <c r="E32" s="37" t="e">
        <f>'savivaldybės funkcijos(3)'!F42+#REF!+'kt_ dotacijos (6)'!F40+#REF!</f>
        <v>#REF!</v>
      </c>
      <c r="F32" s="38">
        <f t="shared" si="1"/>
        <v>288451.19999999995</v>
      </c>
      <c r="G32" s="38">
        <f t="shared" si="2"/>
        <v>42760400.400000006</v>
      </c>
      <c r="H32" s="27"/>
      <c r="I32" s="27"/>
    </row>
    <row r="33" spans="1:9" ht="15" hidden="1">
      <c r="A33" s="11"/>
      <c r="B33" s="12"/>
      <c r="C33" s="36"/>
      <c r="D33" s="38" t="e">
        <f t="shared" si="0"/>
        <v>#REF!</v>
      </c>
      <c r="E33" s="37" t="e">
        <f>'savivaldybės funkcijos(3)'!F43+#REF!+'kt_ dotacijos (6)'!F41+#REF!</f>
        <v>#REF!</v>
      </c>
      <c r="F33" s="38">
        <f t="shared" si="1"/>
        <v>575755.2</v>
      </c>
      <c r="G33" s="38">
        <f t="shared" si="2"/>
        <v>85351428.40000002</v>
      </c>
      <c r="H33" s="27"/>
      <c r="I33" s="27"/>
    </row>
    <row r="34" spans="1:9" ht="15" hidden="1">
      <c r="A34" s="11"/>
      <c r="B34" s="12"/>
      <c r="C34" s="36"/>
      <c r="D34" s="38" t="e">
        <f t="shared" si="0"/>
        <v>#REF!</v>
      </c>
      <c r="E34" s="37" t="e">
        <f>'savivaldybės funkcijos(3)'!F44+#REF!+'kt_ dotacijos (6)'!F42+#REF!</f>
        <v>#REF!</v>
      </c>
      <c r="F34" s="38">
        <f t="shared" si="1"/>
        <v>1149229.2</v>
      </c>
      <c r="G34" s="38">
        <f t="shared" si="2"/>
        <v>170364112.00000006</v>
      </c>
      <c r="H34" s="27"/>
      <c r="I34" s="27"/>
    </row>
    <row r="35" spans="1:9" ht="15" hidden="1">
      <c r="A35" s="11"/>
      <c r="B35" s="12"/>
      <c r="C35" s="36"/>
      <c r="D35" s="38" t="e">
        <f t="shared" si="0"/>
        <v>#REF!</v>
      </c>
      <c r="E35" s="50" t="e">
        <f>'savivaldybės funkcijos(3)'!F45+#REF!+'kt_ dotacijos (6)'!F43+#REF!</f>
        <v>#REF!</v>
      </c>
      <c r="F35" s="49">
        <f t="shared" si="1"/>
        <v>2293896</v>
      </c>
      <c r="G35" s="49">
        <f t="shared" si="2"/>
        <v>340051524.1000001</v>
      </c>
      <c r="H35" s="27"/>
      <c r="I35" s="27"/>
    </row>
    <row r="36" spans="1:7" ht="18.75" customHeight="1">
      <c r="A36" s="135" t="s">
        <v>62</v>
      </c>
      <c r="B36" s="135"/>
      <c r="C36" s="51">
        <v>10</v>
      </c>
      <c r="D36" s="38">
        <f t="shared" si="0"/>
        <v>0</v>
      </c>
      <c r="E36" s="37">
        <f>'savivaldybės funkcijos(3)'!F29</f>
        <v>0</v>
      </c>
      <c r="F36" s="37">
        <f>'savivaldybės funkcijos(3)'!G29</f>
        <v>0</v>
      </c>
      <c r="G36" s="37">
        <f>'savivaldybės funkcijos(3)'!H29</f>
        <v>0</v>
      </c>
    </row>
    <row r="37" spans="1:7" ht="18.75" customHeight="1">
      <c r="A37" s="136" t="s">
        <v>63</v>
      </c>
      <c r="B37" s="136"/>
      <c r="C37" s="52">
        <v>11</v>
      </c>
      <c r="D37" s="38">
        <f>D18-D36</f>
        <v>3974.8000000000006</v>
      </c>
      <c r="E37" s="38">
        <f>E18-E36</f>
        <v>695.4</v>
      </c>
      <c r="F37" s="38">
        <f>F18-F36</f>
        <v>19.5</v>
      </c>
      <c r="G37" s="38">
        <f>G18-G36</f>
        <v>3279.4000000000005</v>
      </c>
    </row>
    <row r="38" spans="2:6" ht="15">
      <c r="B38" s="47"/>
      <c r="D38" s="19"/>
      <c r="F38" s="20"/>
    </row>
    <row r="39" ht="15">
      <c r="D39" s="19"/>
    </row>
    <row r="40" ht="15">
      <c r="D40" s="19"/>
    </row>
  </sheetData>
  <sheetProtection/>
  <mergeCells count="19">
    <mergeCell ref="A36:B36"/>
    <mergeCell ref="A37:B37"/>
    <mergeCell ref="D1:G1"/>
    <mergeCell ref="D2:G2"/>
    <mergeCell ref="D3:G3"/>
    <mergeCell ref="D4:G4"/>
    <mergeCell ref="A18:B18"/>
    <mergeCell ref="F11:F12"/>
    <mergeCell ref="E11:E12"/>
    <mergeCell ref="G10:G12"/>
    <mergeCell ref="E10:F10"/>
    <mergeCell ref="D9:D12"/>
    <mergeCell ref="E9:G9"/>
    <mergeCell ref="A6:G6"/>
    <mergeCell ref="C9:C12"/>
    <mergeCell ref="A7:G7"/>
    <mergeCell ref="B9:B12"/>
    <mergeCell ref="A9:A12"/>
    <mergeCell ref="F8:G8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Renata Štuikytė</cp:lastModifiedBy>
  <cp:lastPrinted>2018-04-16T10:15:25Z</cp:lastPrinted>
  <dcterms:created xsi:type="dcterms:W3CDTF">2002-11-07T10:01:21Z</dcterms:created>
  <dcterms:modified xsi:type="dcterms:W3CDTF">2018-04-19T07:07:36Z</dcterms:modified>
  <cp:category/>
  <cp:version/>
  <cp:contentType/>
  <cp:contentStatus/>
</cp:coreProperties>
</file>