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15" yWindow="1290" windowWidth="11340" windowHeight="7995" activeTab="6"/>
  </bookViews>
  <sheets>
    <sheet name="pajamos (1)" sheetId="1" r:id="rId1"/>
    <sheet name=" imokos(2)" sheetId="2" r:id="rId2"/>
    <sheet name="savivaldybės funkcijos(3)" sheetId="3" r:id="rId3"/>
    <sheet name="mok krepsel(5)" sheetId="4" r:id="rId4"/>
    <sheet name=" dotacijos ir kt(6)" sheetId="5" r:id="rId5"/>
    <sheet name="biud_ist_pajamos (7)" sheetId="6" r:id="rId6"/>
    <sheet name="programos(9)" sheetId="7" r:id="rId7"/>
  </sheets>
  <definedNames>
    <definedName name="_xlnm.Print_Titles" localSheetId="4">' dotacijos ir kt(6)'!$8:$11</definedName>
    <definedName name="_xlnm.Print_Titles" localSheetId="1">' imokos(2)'!$8:$8</definedName>
    <definedName name="_xlnm.Print_Titles" localSheetId="5">'biud_ist_pajamos (7)'!$8:$11</definedName>
    <definedName name="_xlnm.Print_Titles" localSheetId="3">'mok krepsel(5)'!$9:$12</definedName>
    <definedName name="_xlnm.Print_Titles" localSheetId="0">'pajamos (1)'!$9:$9</definedName>
    <definedName name="_xlnm.Print_Titles" localSheetId="2">'savivaldybės funkcijos(3)'!$9:$12</definedName>
  </definedNames>
  <calcPr fullCalcOnLoad="1"/>
</workbook>
</file>

<file path=xl/sharedStrings.xml><?xml version="1.0" encoding="utf-8"?>
<sst xmlns="http://schemas.openxmlformats.org/spreadsheetml/2006/main" count="313" uniqueCount="182">
  <si>
    <t>Eil.   Nr.</t>
  </si>
  <si>
    <t>Iš viso</t>
  </si>
  <si>
    <t>Iš jų</t>
  </si>
  <si>
    <t>išlaidoms</t>
  </si>
  <si>
    <t>turtui įsigyti</t>
  </si>
  <si>
    <t>iš viso</t>
  </si>
  <si>
    <t>iš jų darbo užmokesčiui</t>
  </si>
  <si>
    <t>Savivaldybės administracija</t>
  </si>
  <si>
    <t>„Babrungo“ pagrindinė mokykla</t>
  </si>
  <si>
    <t>Akademiko Adolfo Jucio pagrindinė mokykla</t>
  </si>
  <si>
    <t>„Ryto“ pagrindinė mokykla</t>
  </si>
  <si>
    <t>„Saulės“  gimnazija</t>
  </si>
  <si>
    <t xml:space="preserve">Alsėdžių lopšelis-darželis </t>
  </si>
  <si>
    <t>Prūsalių mokykla darželis</t>
  </si>
  <si>
    <t>M.Oginskio meno mokykla</t>
  </si>
  <si>
    <t>Platelių meno mokykla</t>
  </si>
  <si>
    <t>Žemaičių dailės muziejus</t>
  </si>
  <si>
    <t>IŠ VISO:</t>
  </si>
  <si>
    <t xml:space="preserve">Programos pavadinimas </t>
  </si>
  <si>
    <t>Lopšelis-darželis „Pasaka“</t>
  </si>
  <si>
    <t>Lopšelis-darželis „Rūtelė“</t>
  </si>
  <si>
    <t>Lopšelis-darželis „Saulutė“</t>
  </si>
  <si>
    <t>Ugdymo kokybės ir modernios aplinkos užtikrinimo programa</t>
  </si>
  <si>
    <t>Platelių gimnazija</t>
  </si>
  <si>
    <t>Programos kodas</t>
  </si>
  <si>
    <t>01</t>
  </si>
  <si>
    <t>02</t>
  </si>
  <si>
    <t>04</t>
  </si>
  <si>
    <t>07</t>
  </si>
  <si>
    <t>08</t>
  </si>
  <si>
    <t>06</t>
  </si>
  <si>
    <t>Įstaigos pavadinimas</t>
  </si>
  <si>
    <t>Pajamos už atsitiktines pasaugas</t>
  </si>
  <si>
    <t>Pajamos už patalpų nuomą</t>
  </si>
  <si>
    <t>Eil.Nr.</t>
  </si>
  <si>
    <t>Pajamų pavadinimas</t>
  </si>
  <si>
    <t>Pajamos už atsitiktines paslaugas</t>
  </si>
  <si>
    <t>IŠ VISO</t>
  </si>
  <si>
    <t>Ekonominės ir projektinės veiklos programa</t>
  </si>
  <si>
    <t>Šateikių kultūros centras</t>
  </si>
  <si>
    <t xml:space="preserve">Žemaičių dailės muziejus </t>
  </si>
  <si>
    <t xml:space="preserve"> </t>
  </si>
  <si>
    <t>Įmokos už išlaikymą švietimo, socialinės apsaugos ir kitose įstaigose</t>
  </si>
  <si>
    <t>Transporto lengvatoms kompensuoti</t>
  </si>
  <si>
    <t>Plungės vaikų globos namai</t>
  </si>
  <si>
    <t>Programos kodas, pavadinimas</t>
  </si>
  <si>
    <t xml:space="preserve">Asignavimų valdytojo pavadinimas </t>
  </si>
  <si>
    <t>Akademiko Adolfo Jucio pagrindinės mokyklos veikla</t>
  </si>
  <si>
    <t>Platelių gimnazijos veikla</t>
  </si>
  <si>
    <t>„Ryto“ pagrindinės mokyklos veikla</t>
  </si>
  <si>
    <t>„Saulės“  gimnazijos veikla</t>
  </si>
  <si>
    <t>Priemonės pavadinimas</t>
  </si>
  <si>
    <t>Plungės vaikų globos namų veikla</t>
  </si>
  <si>
    <t>Žemaičių dailės muziejaus veikla</t>
  </si>
  <si>
    <t>Šateikių kultūros centro veikla</t>
  </si>
  <si>
    <t>Projektinės veiklos organizavimas, siekiant pritraukti investicijas</t>
  </si>
  <si>
    <t>Savivaldybės administracijos veikla</t>
  </si>
  <si>
    <t>Savivaldybės infrastruktūros objektų planavimas, priežiūra ir statyba</t>
  </si>
  <si>
    <t>Didvyčių  mokyklos darželio veikla</t>
  </si>
  <si>
    <t>Prūsalių mokyklos darželio veikla</t>
  </si>
  <si>
    <t>Lopšelio-darželio „Pasaka“ veikla</t>
  </si>
  <si>
    <t>Lopšelio-darželio „Rūtelė“ veikla</t>
  </si>
  <si>
    <t>Lopšelio-darželio „Saulutė“ veikla</t>
  </si>
  <si>
    <t xml:space="preserve">Alsėdžių lopšelio-darželio veikla </t>
  </si>
  <si>
    <t>M.Oginskio meno mokyklos veikla</t>
  </si>
  <si>
    <t>Platelių meno mokyklos veikla</t>
  </si>
  <si>
    <t>Iš viso 01 programai</t>
  </si>
  <si>
    <t>Iš viso 02 programai</t>
  </si>
  <si>
    <t>Iš viso 04 programai</t>
  </si>
  <si>
    <t>Iš viso 06 programai</t>
  </si>
  <si>
    <t>Iš viso 07 programai</t>
  </si>
  <si>
    <t>Iš viso 08 programai</t>
  </si>
  <si>
    <t>Socialiai saugios ir sveikos aplinkos kūrimo programa</t>
  </si>
  <si>
    <t>Kultūros ir sporto programa</t>
  </si>
  <si>
    <t>Savivaldybės veiklos valdymo programa</t>
  </si>
  <si>
    <t>Infrastruktūros objektų priežiūros ir ūkinių subjektų rėmimo programa</t>
  </si>
  <si>
    <t>Akademiko A. Jucio pagrindinės mokyklos veikla</t>
  </si>
  <si>
    <t>Akademiko A. Jucio pagrindinė mokykla</t>
  </si>
  <si>
    <t>Eil. Nr.</t>
  </si>
  <si>
    <t>Plungės sporto ir rekreacijos centro veikla</t>
  </si>
  <si>
    <t>Senamiesčio mokykla</t>
  </si>
  <si>
    <t>Senamiesčio mokyklos veikla</t>
  </si>
  <si>
    <t>Platelių universalus daugiafunkcis centras</t>
  </si>
  <si>
    <t>Platelių universalaus daugiafunkcio centro veikla</t>
  </si>
  <si>
    <t>Plungės sporto ir rekreacijos centras</t>
  </si>
  <si>
    <t xml:space="preserve">                  Plungės rajono savivaldybės </t>
  </si>
  <si>
    <t>Kulių gimnazija</t>
  </si>
  <si>
    <t>Kulių gimnazijos veikla</t>
  </si>
  <si>
    <t>Vaikų dienos centrų programa</t>
  </si>
  <si>
    <t>Investicijų ir kiti projektai</t>
  </si>
  <si>
    <t>Savivaldybės Kontrolės ir audito tarnybos darbo užtikrinimas</t>
  </si>
  <si>
    <t>Savivaldybės Kontrolės ir audito tarnyba</t>
  </si>
  <si>
    <t xml:space="preserve">                  3 priedas</t>
  </si>
  <si>
    <t xml:space="preserve">                  5 priedas</t>
  </si>
  <si>
    <t xml:space="preserve">              IŠ VISO:</t>
  </si>
  <si>
    <t>tūkst. Eur</t>
  </si>
  <si>
    <t xml:space="preserve">Socialinėms pašalpoms ir kompensacijoms skaičiuoti ir mokėti </t>
  </si>
  <si>
    <t xml:space="preserve">IŠ VISO ASIGNAVIMŲ </t>
  </si>
  <si>
    <t>Alsėdžių Stanislovo Narutavičiaus gimnazija</t>
  </si>
  <si>
    <t xml:space="preserve"> Alsėdžių Stanislovo Narutavičiaus gimnazijos veikla</t>
  </si>
  <si>
    <t>2016 metais nepanaudotas biudžetinių lėšų likutis</t>
  </si>
  <si>
    <t xml:space="preserve">                                                                                                                                               Plungės rajono savivaldybės </t>
  </si>
  <si>
    <t>10.29.</t>
  </si>
  <si>
    <t>projektui "Socialinio būsto plėtra Plungės rajone" (ES lėšos)</t>
  </si>
  <si>
    <t>10.31.</t>
  </si>
  <si>
    <t>Dotacijos:</t>
  </si>
  <si>
    <t>54.4.</t>
  </si>
  <si>
    <t>54.6.</t>
  </si>
  <si>
    <t>54.7.</t>
  </si>
  <si>
    <t>54.8.</t>
  </si>
  <si>
    <t>54.13.</t>
  </si>
  <si>
    <t>54.14.</t>
  </si>
  <si>
    <t>54.15.</t>
  </si>
  <si>
    <t>54.29.</t>
  </si>
  <si>
    <t>Investicijų ir kiti projektai (skolintos lėšos)</t>
  </si>
  <si>
    <t>projektui "Žemaitijos regiono tradicijų sklaida e-rinkodaros priemonėmis" (ES lėšos)</t>
  </si>
  <si>
    <t xml:space="preserve">Plungės rajono savivaldybės </t>
  </si>
  <si>
    <t>2 priedas</t>
  </si>
  <si>
    <t>projektui "Žemaitijos regiono tradicijų sklaida e -rinkodaros priemonėmis" (ES lėšos)</t>
  </si>
  <si>
    <t xml:space="preserve">  Plungės rajono savivaldybės </t>
  </si>
  <si>
    <t xml:space="preserve">  6 priedas</t>
  </si>
  <si>
    <t xml:space="preserve">                  9 priedas</t>
  </si>
  <si>
    <t>Smulkaus ir vidutinio verslo subjektų rėmimas</t>
  </si>
  <si>
    <t>iš jų: paskolų grąžinimas</t>
  </si>
  <si>
    <t>IŠ VISO ASIGNAVIMŲ (9eil.-10eil.)</t>
  </si>
  <si>
    <t>Investicijų ir kiti projektai (prisidėti prie projektų)</t>
  </si>
  <si>
    <t>36.1.</t>
  </si>
  <si>
    <t>36.3.</t>
  </si>
  <si>
    <t>sprendimo Nr. T1-</t>
  </si>
  <si>
    <t xml:space="preserve">                  sprendimo Nr. T1-</t>
  </si>
  <si>
    <t xml:space="preserve">  sprendimo Nr. T1-</t>
  </si>
  <si>
    <t>10.34.</t>
  </si>
  <si>
    <t>projektui  Plungės "Saulės" gimnazijos pastato Plungėje, Birutės g. 25 B, rekonstravimas</t>
  </si>
  <si>
    <t>tūkst.eurų</t>
  </si>
  <si>
    <t xml:space="preserve">tarybos 2017 m. gruodžio 21 d. </t>
  </si>
  <si>
    <t xml:space="preserve">                  tarybos 2017 m. gruodžio 21 d. </t>
  </si>
  <si>
    <t xml:space="preserve">  tarybos 2017 m. gruodžio 21 d. </t>
  </si>
  <si>
    <t>PLUNGĖS RAJONO SAVIVALDYBĖS 2017 METŲ BIUDŽETO PAJAMŲ PAKEITIMAI (PADIDINTA+, SUMAŽINTA -)</t>
  </si>
  <si>
    <t>BIUDŽETINIŲ ĮSTAIGŲ  PAJAMŲ UŽ TEIKIAMAS PASLAUGAS IR PATALPŲ NUOMĄ ĮMOKŲ 2017 M.  Į SAVIVALDYBĖS BIUDŽETĄ PAKEITIMAI  (PADIDINTA+, SUMAŽINTA -)</t>
  </si>
  <si>
    <t>ASIGNAVIMŲ SAVARANKIŠKOSIOMS SAVIVALDYBĖS FUNKCIJOMS VYKDYTI 2017 METAIS PASKIRSTYMO PAKEITIMAI (PADIDINTA+, SUMAŽINTA -)</t>
  </si>
  <si>
    <t>2017 METŲ VALSTYBĖS BIUDŽETO SPECIALIOSIOS TIKSLINĖS DOTACIJOS  SKIRIAMOS  MOKINIO KREPŠELIUI FINANSUOTI PASKIRSTYMO PAKEITIMAI (PADIDINTA+, SUMAŽINTA -)</t>
  </si>
  <si>
    <t>2017 METŲ KITŲ  DOTACIJŲ PASKIRSTYMO PAKEITIMAI (PADIDINTA+, SUMAŽINTA -)</t>
  </si>
  <si>
    <t>2017 METŲ BIUDŽETINIŲ ĮSTAIGŲ GAUNAMŲ LĖŠŲ IR PAJAMŲ UŽ NUOMĄ  PASKIRSTYMO PAKEITIMAI (PADIDINTA+, SUMAŽINTA -)</t>
  </si>
  <si>
    <t>10.39.</t>
  </si>
  <si>
    <t>Savivaldybės vietinės reikšmės keliams (gatvėms) tiesti, rekonstruoti, taisyti (remontuoti), prižiūrėti ir saugaus eismo sąlygoms užtikrinti</t>
  </si>
  <si>
    <t>36.11.</t>
  </si>
  <si>
    <t>projektui "Kraštovaizdžio planavimas, tvarkymas ir būklės gerinimas Plungės rajone" (ES lėšos)</t>
  </si>
  <si>
    <t>36.6.</t>
  </si>
  <si>
    <t>Plungės r. Didvyčių daugiafunkcis centras</t>
  </si>
  <si>
    <t>36.12.</t>
  </si>
  <si>
    <t xml:space="preserve">projektui "Aktyvaus poilsio ir pramogų zonos sukūrimas Plungės m. Oginskio dvaro teritorijoje, prie autobusų stoties" </t>
  </si>
  <si>
    <t>Savivaldybės vietinės reikšmės keliams (gatvėms) tiesti, taisyti, prižiūrėti ir saugaus eismo sąlygoms užtikrinti</t>
  </si>
  <si>
    <t>10.43</t>
  </si>
  <si>
    <t>10.42.</t>
  </si>
  <si>
    <t>Gyventojų pajamų mokestis</t>
  </si>
  <si>
    <t xml:space="preserve">Fizinių asmenų žemės mokestis </t>
  </si>
  <si>
    <t xml:space="preserve">Juridinių asmenų žemės mokestis </t>
  </si>
  <si>
    <t>Paveldimo turto mokestis</t>
  </si>
  <si>
    <t xml:space="preserve">Fizinių asmenų nekilnojamojo turto mokestis </t>
  </si>
  <si>
    <t xml:space="preserve">Juridinių asmenų nekilnojamojo turto mokestis </t>
  </si>
  <si>
    <t>Valstybės  rinkliavos</t>
  </si>
  <si>
    <t>Vietinės rinkliavos</t>
  </si>
  <si>
    <t>Pajamos iš baudų ir konfiskacijos</t>
  </si>
  <si>
    <t>Kitos neišvardytos pajamos</t>
  </si>
  <si>
    <t>Šateikių pagrindinė mokykla</t>
  </si>
  <si>
    <t>Šateikių pagrindinės mokyklos veikla</t>
  </si>
  <si>
    <t>Žemaičių Kalvarijos kultūros centras</t>
  </si>
  <si>
    <t>54.25.</t>
  </si>
  <si>
    <t>9.1.</t>
  </si>
  <si>
    <t xml:space="preserve">         iš jų: mokestis už atliekų tvarkymą</t>
  </si>
  <si>
    <t>Komunalinių atliekų surinkimui ir tvarkymui</t>
  </si>
  <si>
    <t>05</t>
  </si>
  <si>
    <t>54.17.</t>
  </si>
  <si>
    <t>Iš viso 05 programai</t>
  </si>
  <si>
    <t>Savivaldybės aplinkos apsaugos  programa</t>
  </si>
  <si>
    <t>„Babrungo“ pagrindinės mokyklos veikla</t>
  </si>
  <si>
    <t>Vyskupo M.Valančiaus pradinė mokykla</t>
  </si>
  <si>
    <t>Vyskupo M.Valančiaus pradinės mokyklos veikla</t>
  </si>
  <si>
    <t xml:space="preserve">                                                                                                                                sprendimo Nr. T1-</t>
  </si>
  <si>
    <t xml:space="preserve">                                                                                                                1 priedas</t>
  </si>
  <si>
    <t xml:space="preserve">                                                                                                                                                   tarybos 2017 m. gruodžio 21 d. </t>
  </si>
  <si>
    <t xml:space="preserve">                  7 priedas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</si>
</sst>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##\ ###\ ###.###"/>
    <numFmt numFmtId="188" formatCode="###\ ###.0"/>
    <numFmt numFmtId="189" formatCode="###\ ###"/>
    <numFmt numFmtId="190" formatCode="###\ ###\ ###"/>
    <numFmt numFmtId="191" formatCode="###.0\ ###\ ###"/>
    <numFmt numFmtId="192" formatCode="###.\ ###\ ###"/>
    <numFmt numFmtId="193" formatCode="##.\ ###\ ###"/>
    <numFmt numFmtId="194" formatCode="_-* #,##0.0\ _L_t_-;\-* #,##0.0\ _L_t_-;_-* &quot;-&quot;??\ _L_t_-;_-@_-"/>
    <numFmt numFmtId="195" formatCode="#.\ ###\ ###"/>
    <numFmt numFmtId="196" formatCode="####.\ ###\ ###"/>
    <numFmt numFmtId="197" formatCode="0.0000000"/>
    <numFmt numFmtId="198" formatCode="0.000000"/>
    <numFmt numFmtId="199" formatCode="0.00000"/>
    <numFmt numFmtId="200" formatCode="###.00\ ###\ ###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u val="single"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0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wrapText="1"/>
    </xf>
    <xf numFmtId="0" fontId="3" fillId="0" borderId="0" xfId="0" applyNumberFormat="1" applyFont="1" applyFill="1" applyAlignment="1">
      <alignment vertical="justify"/>
    </xf>
    <xf numFmtId="0" fontId="3" fillId="0" borderId="10" xfId="0" applyFont="1" applyFill="1" applyBorder="1" applyAlignment="1">
      <alignment vertical="justify" wrapText="1"/>
    </xf>
    <xf numFmtId="0" fontId="3" fillId="0" borderId="0" xfId="0" applyNumberFormat="1" applyFont="1" applyFill="1" applyAlignment="1">
      <alignment horizontal="left" vertical="justify"/>
    </xf>
    <xf numFmtId="0" fontId="3" fillId="0" borderId="0" xfId="0" applyNumberFormat="1" applyFont="1" applyFill="1" applyAlignment="1">
      <alignment horizontal="left" vertical="justify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80" fontId="3" fillId="0" borderId="10" xfId="0" applyNumberFormat="1" applyFont="1" applyFill="1" applyBorder="1" applyAlignment="1">
      <alignment vertical="center" wrapText="1"/>
    </xf>
    <xf numFmtId="180" fontId="3" fillId="0" borderId="0" xfId="0" applyNumberFormat="1" applyFont="1" applyFill="1" applyBorder="1" applyAlignment="1">
      <alignment vertical="center" wrapText="1"/>
    </xf>
    <xf numFmtId="180" fontId="4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80" fontId="6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 quotePrefix="1">
      <alignment vertical="center" wrapText="1"/>
    </xf>
    <xf numFmtId="180" fontId="5" fillId="0" borderId="0" xfId="0" applyNumberFormat="1" applyFont="1" applyFill="1" applyBorder="1" applyAlignment="1">
      <alignment vertical="center" wrapText="1"/>
    </xf>
    <xf numFmtId="180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0" xfId="0" applyNumberFormat="1" applyFont="1" applyFill="1" applyBorder="1" applyAlignment="1">
      <alignment vertical="center" wrapText="1"/>
    </xf>
    <xf numFmtId="180" fontId="3" fillId="0" borderId="0" xfId="0" applyNumberFormat="1" applyFont="1" applyFill="1" applyAlignment="1">
      <alignment vertical="justify"/>
    </xf>
    <xf numFmtId="180" fontId="7" fillId="0" borderId="0" xfId="0" applyNumberFormat="1" applyFont="1" applyFill="1" applyAlignment="1">
      <alignment vertical="justify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vertical="justify"/>
    </xf>
    <xf numFmtId="180" fontId="3" fillId="0" borderId="0" xfId="0" applyNumberFormat="1" applyFont="1" applyFill="1" applyBorder="1" applyAlignment="1">
      <alignment vertical="justify"/>
    </xf>
    <xf numFmtId="180" fontId="4" fillId="0" borderId="0" xfId="0" applyNumberFormat="1" applyFont="1" applyFill="1" applyBorder="1" applyAlignment="1">
      <alignment vertical="justify"/>
    </xf>
    <xf numFmtId="0" fontId="8" fillId="0" borderId="0" xfId="0" applyFont="1" applyFill="1" applyBorder="1" applyAlignment="1">
      <alignment vertical="center" wrapText="1"/>
    </xf>
    <xf numFmtId="180" fontId="8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 quotePrefix="1">
      <alignment vertical="center" wrapText="1"/>
    </xf>
    <xf numFmtId="180" fontId="9" fillId="0" borderId="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justify"/>
    </xf>
    <xf numFmtId="49" fontId="3" fillId="0" borderId="10" xfId="0" applyNumberFormat="1" applyFont="1" applyFill="1" applyBorder="1" applyAlignment="1">
      <alignment horizontal="center" vertical="justify"/>
    </xf>
    <xf numFmtId="0" fontId="3" fillId="0" borderId="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180" fontId="4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justify" wrapText="1"/>
    </xf>
    <xf numFmtId="0" fontId="3" fillId="0" borderId="0" xfId="0" applyNumberFormat="1" applyFont="1" applyFill="1" applyAlignment="1">
      <alignment horizontal="center" vertical="justify" wrapText="1"/>
    </xf>
    <xf numFmtId="180" fontId="3" fillId="0" borderId="10" xfId="0" applyNumberFormat="1" applyFont="1" applyFill="1" applyBorder="1" applyAlignment="1">
      <alignment vertical="justify"/>
    </xf>
    <xf numFmtId="180" fontId="4" fillId="0" borderId="10" xfId="0" applyNumberFormat="1" applyFont="1" applyFill="1" applyBorder="1" applyAlignment="1">
      <alignment vertical="justify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180" fontId="3" fillId="0" borderId="10" xfId="0" applyNumberFormat="1" applyFont="1" applyFill="1" applyBorder="1" applyAlignment="1">
      <alignment wrapText="1"/>
    </xf>
    <xf numFmtId="180" fontId="3" fillId="0" borderId="0" xfId="0" applyNumberFormat="1" applyFont="1" applyFill="1" applyBorder="1" applyAlignment="1">
      <alignment wrapText="1"/>
    </xf>
    <xf numFmtId="180" fontId="4" fillId="0" borderId="10" xfId="0" applyNumberFormat="1" applyFont="1" applyFill="1" applyBorder="1" applyAlignment="1">
      <alignment wrapText="1"/>
    </xf>
    <xf numFmtId="180" fontId="4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180" fontId="3" fillId="0" borderId="10" xfId="0" applyNumberFormat="1" applyFont="1" applyFill="1" applyBorder="1" applyAlignment="1">
      <alignment/>
    </xf>
    <xf numFmtId="180" fontId="4" fillId="0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left" vertical="center" wrapText="1"/>
    </xf>
    <xf numFmtId="0" fontId="4" fillId="0" borderId="13" xfId="0" applyNumberFormat="1" applyFont="1" applyFill="1" applyBorder="1" applyAlignment="1">
      <alignment horizontal="center" vertical="justify" wrapText="1"/>
    </xf>
    <xf numFmtId="0" fontId="3" fillId="0" borderId="0" xfId="0" applyNumberFormat="1" applyFont="1" applyFill="1" applyAlignment="1">
      <alignment horizontal="right" vertical="justify"/>
    </xf>
    <xf numFmtId="0" fontId="3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180" fontId="3" fillId="0" borderId="10" xfId="0" applyNumberFormat="1" applyFont="1" applyFill="1" applyBorder="1" applyAlignment="1">
      <alignment/>
    </xf>
    <xf numFmtId="180" fontId="4" fillId="0" borderId="14" xfId="0" applyNumberFormat="1" applyFont="1" applyFill="1" applyBorder="1" applyAlignment="1">
      <alignment vertical="justify"/>
    </xf>
    <xf numFmtId="180" fontId="3" fillId="0" borderId="14" xfId="0" applyNumberFormat="1" applyFont="1" applyFill="1" applyBorder="1" applyAlignment="1">
      <alignment vertical="justify"/>
    </xf>
    <xf numFmtId="0" fontId="3" fillId="0" borderId="10" xfId="0" applyNumberFormat="1" applyFont="1" applyFill="1" applyBorder="1" applyAlignment="1">
      <alignment vertical="justify"/>
    </xf>
    <xf numFmtId="0" fontId="4" fillId="0" borderId="10" xfId="0" applyNumberFormat="1" applyFont="1" applyFill="1" applyBorder="1" applyAlignment="1">
      <alignment vertical="justify"/>
    </xf>
    <xf numFmtId="180" fontId="3" fillId="33" borderId="10" xfId="0" applyNumberFormat="1" applyFont="1" applyFill="1" applyBorder="1" applyAlignment="1">
      <alignment vertical="center" wrapText="1"/>
    </xf>
    <xf numFmtId="180" fontId="3" fillId="33" borderId="10" xfId="0" applyNumberFormat="1" applyFont="1" applyFill="1" applyBorder="1" applyAlignment="1">
      <alignment vertical="justify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/>
    </xf>
    <xf numFmtId="0" fontId="3" fillId="0" borderId="10" xfId="0" applyFont="1" applyFill="1" applyBorder="1" applyAlignment="1" quotePrefix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11" xfId="0" applyNumberFormat="1" applyFont="1" applyFill="1" applyBorder="1" applyAlignment="1" quotePrefix="1">
      <alignment horizontal="center" vertical="center" wrapText="1"/>
    </xf>
    <xf numFmtId="0" fontId="3" fillId="0" borderId="10" xfId="0" applyNumberFormat="1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12" xfId="0" applyNumberFormat="1" applyFont="1" applyFill="1" applyBorder="1" applyAlignment="1">
      <alignment horizontal="center"/>
    </xf>
    <xf numFmtId="180" fontId="3" fillId="0" borderId="10" xfId="0" applyNumberFormat="1" applyFont="1" applyFill="1" applyBorder="1" applyAlignment="1">
      <alignment horizontal="right"/>
    </xf>
    <xf numFmtId="180" fontId="44" fillId="0" borderId="0" xfId="0" applyNumberFormat="1" applyFont="1" applyFill="1" applyBorder="1" applyAlignment="1">
      <alignment wrapText="1"/>
    </xf>
    <xf numFmtId="0" fontId="3" fillId="0" borderId="15" xfId="0" applyFont="1" applyFill="1" applyBorder="1" applyAlignment="1">
      <alignment horizontal="center"/>
    </xf>
    <xf numFmtId="0" fontId="44" fillId="0" borderId="0" xfId="0" applyFont="1" applyFill="1" applyBorder="1" applyAlignment="1">
      <alignment wrapText="1"/>
    </xf>
    <xf numFmtId="180" fontId="3" fillId="34" borderId="10" xfId="0" applyNumberFormat="1" applyFont="1" applyFill="1" applyBorder="1" applyAlignment="1">
      <alignment horizontal="right"/>
    </xf>
    <xf numFmtId="180" fontId="4" fillId="34" borderId="10" xfId="0" applyNumberFormat="1" applyFont="1" applyFill="1" applyBorder="1" applyAlignment="1">
      <alignment/>
    </xf>
    <xf numFmtId="0" fontId="3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wrapText="1"/>
    </xf>
    <xf numFmtId="180" fontId="3" fillId="34" borderId="10" xfId="0" applyNumberFormat="1" applyFont="1" applyFill="1" applyBorder="1" applyAlignment="1">
      <alignment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3" fillId="34" borderId="11" xfId="0" applyNumberFormat="1" applyFont="1" applyFill="1" applyBorder="1" applyAlignment="1" quotePrefix="1">
      <alignment horizontal="center" vertical="center" wrapText="1"/>
    </xf>
    <xf numFmtId="0" fontId="3" fillId="34" borderId="10" xfId="0" applyNumberFormat="1" applyFont="1" applyFill="1" applyBorder="1" applyAlignment="1">
      <alignment horizontal="left" vertical="center" wrapText="1"/>
    </xf>
    <xf numFmtId="0" fontId="3" fillId="34" borderId="10" xfId="0" applyNumberFormat="1" applyFont="1" applyFill="1" applyBorder="1" applyAlignment="1">
      <alignment vertical="center" wrapText="1"/>
    </xf>
    <xf numFmtId="180" fontId="4" fillId="34" borderId="10" xfId="0" applyNumberFormat="1" applyFont="1" applyFill="1" applyBorder="1" applyAlignment="1">
      <alignment vertical="center" wrapText="1"/>
    </xf>
    <xf numFmtId="49" fontId="3" fillId="34" borderId="10" xfId="0" applyNumberFormat="1" applyFont="1" applyFill="1" applyBorder="1" applyAlignment="1" quotePrefix="1">
      <alignment horizontal="center" vertical="justify"/>
    </xf>
    <xf numFmtId="0" fontId="3" fillId="34" borderId="10" xfId="0" applyFont="1" applyFill="1" applyBorder="1" applyAlignment="1">
      <alignment vertical="justify" wrapText="1"/>
    </xf>
    <xf numFmtId="0" fontId="3" fillId="34" borderId="10" xfId="0" applyFont="1" applyFill="1" applyBorder="1" applyAlignment="1">
      <alignment horizontal="center" vertical="justify" wrapText="1"/>
    </xf>
    <xf numFmtId="180" fontId="3" fillId="34" borderId="10" xfId="0" applyNumberFormat="1" applyFont="1" applyFill="1" applyBorder="1" applyAlignment="1">
      <alignment vertical="justify"/>
    </xf>
    <xf numFmtId="180" fontId="4" fillId="34" borderId="10" xfId="0" applyNumberFormat="1" applyFont="1" applyFill="1" applyBorder="1" applyAlignment="1">
      <alignment vertical="justify"/>
    </xf>
    <xf numFmtId="0" fontId="4" fillId="34" borderId="10" xfId="0" applyNumberFormat="1" applyFont="1" applyFill="1" applyBorder="1" applyAlignment="1">
      <alignment vertical="justify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left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3" fillId="0" borderId="16" xfId="0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right" vertical="center" wrapText="1"/>
    </xf>
    <xf numFmtId="0" fontId="3" fillId="0" borderId="14" xfId="0" applyNumberFormat="1" applyFont="1" applyFill="1" applyBorder="1" applyAlignment="1">
      <alignment horizontal="left" vertical="center" wrapText="1"/>
    </xf>
    <xf numFmtId="0" fontId="3" fillId="0" borderId="17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3" fillId="0" borderId="14" xfId="0" applyNumberFormat="1" applyFont="1" applyFill="1" applyBorder="1" applyAlignment="1" quotePrefix="1">
      <alignment horizontal="center" vertical="center" wrapText="1"/>
    </xf>
    <xf numFmtId="0" fontId="3" fillId="0" borderId="17" xfId="0" applyNumberFormat="1" applyFont="1" applyFill="1" applyBorder="1" applyAlignment="1" quotePrefix="1">
      <alignment horizontal="center" vertical="center" wrapText="1"/>
    </xf>
    <xf numFmtId="0" fontId="3" fillId="0" borderId="11" xfId="0" applyNumberFormat="1" applyFont="1" applyFill="1" applyBorder="1" applyAlignment="1" quotePrefix="1">
      <alignment horizontal="center" vertical="center" wrapText="1"/>
    </xf>
    <xf numFmtId="0" fontId="3" fillId="0" borderId="10" xfId="0" applyNumberFormat="1" applyFont="1" applyFill="1" applyBorder="1" applyAlignment="1" quotePrefix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 quotePrefix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4" xfId="0" applyFont="1" applyFill="1" applyBorder="1" applyAlignment="1" quotePrefix="1">
      <alignment horizontal="center" vertic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7" xfId="0" applyFont="1" applyFill="1" applyBorder="1" applyAlignment="1" quotePrefix="1">
      <alignment horizontal="center" vertical="center" wrapText="1"/>
    </xf>
    <xf numFmtId="0" fontId="3" fillId="0" borderId="11" xfId="0" applyFont="1" applyFill="1" applyBorder="1" applyAlignment="1" quotePrefix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justify"/>
    </xf>
    <xf numFmtId="0" fontId="4" fillId="0" borderId="10" xfId="0" applyNumberFormat="1" applyFont="1" applyFill="1" applyBorder="1" applyAlignment="1">
      <alignment horizontal="center" vertical="justify"/>
    </xf>
    <xf numFmtId="0" fontId="3" fillId="0" borderId="0" xfId="0" applyFont="1" applyFill="1" applyAlignment="1">
      <alignment horizontal="left"/>
    </xf>
    <xf numFmtId="0" fontId="4" fillId="0" borderId="12" xfId="0" applyNumberFormat="1" applyFont="1" applyFill="1" applyBorder="1" applyAlignment="1">
      <alignment horizontal="center" vertical="justify" wrapText="1"/>
    </xf>
    <xf numFmtId="0" fontId="4" fillId="0" borderId="13" xfId="0" applyNumberFormat="1" applyFont="1" applyFill="1" applyBorder="1" applyAlignment="1">
      <alignment horizontal="center" vertical="justify" wrapText="1"/>
    </xf>
    <xf numFmtId="0" fontId="3" fillId="0" borderId="10" xfId="0" applyNumberFormat="1" applyFont="1" applyFill="1" applyBorder="1" applyAlignment="1">
      <alignment horizontal="center" vertical="justify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justify" wrapText="1"/>
    </xf>
    <xf numFmtId="0" fontId="3" fillId="0" borderId="16" xfId="0" applyNumberFormat="1" applyFont="1" applyFill="1" applyBorder="1" applyAlignment="1">
      <alignment horizontal="right" vertical="justify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I6" sqref="I6"/>
    </sheetView>
  </sheetViews>
  <sheetFormatPr defaultColWidth="9.140625" defaultRowHeight="12.75"/>
  <cols>
    <col min="1" max="1" width="7.140625" style="31" customWidth="1"/>
    <col min="2" max="2" width="98.7109375" style="6" customWidth="1"/>
    <col min="3" max="3" width="12.421875" style="6" customWidth="1"/>
    <col min="4" max="16384" width="9.140625" style="6" customWidth="1"/>
  </cols>
  <sheetData>
    <row r="1" spans="2:5" ht="15" customHeight="1">
      <c r="B1" s="118" t="s">
        <v>101</v>
      </c>
      <c r="C1" s="118"/>
      <c r="D1" s="14"/>
      <c r="E1" s="14"/>
    </row>
    <row r="2" spans="2:5" ht="15" customHeight="1">
      <c r="B2" s="118" t="s">
        <v>180</v>
      </c>
      <c r="C2" s="118"/>
      <c r="D2" s="14"/>
      <c r="E2" s="14"/>
    </row>
    <row r="3" spans="2:5" ht="15" customHeight="1">
      <c r="B3" s="118" t="s">
        <v>178</v>
      </c>
      <c r="C3" s="118"/>
      <c r="D3" s="14"/>
      <c r="E3" s="14"/>
    </row>
    <row r="4" spans="2:5" ht="15" customHeight="1">
      <c r="B4" s="118" t="s">
        <v>179</v>
      </c>
      <c r="C4" s="118"/>
      <c r="D4" s="14"/>
      <c r="E4" s="14"/>
    </row>
    <row r="5" spans="2:3" ht="5.25" customHeight="1" hidden="1">
      <c r="B5" s="30"/>
      <c r="C5" s="2"/>
    </row>
    <row r="6" spans="2:3" ht="13.5" customHeight="1">
      <c r="B6" s="30"/>
      <c r="C6" s="2"/>
    </row>
    <row r="7" spans="2:3" ht="15.75" customHeight="1">
      <c r="B7" s="33" t="s">
        <v>137</v>
      </c>
      <c r="C7" s="2"/>
    </row>
    <row r="8" spans="2:3" ht="15" customHeight="1">
      <c r="B8" s="33"/>
      <c r="C8" s="82" t="s">
        <v>133</v>
      </c>
    </row>
    <row r="9" spans="1:3" ht="24.75" customHeight="1">
      <c r="A9" s="34" t="s">
        <v>34</v>
      </c>
      <c r="B9" s="4" t="s">
        <v>35</v>
      </c>
      <c r="C9" s="4" t="s">
        <v>1</v>
      </c>
    </row>
    <row r="10" spans="1:3" ht="16.5" customHeight="1">
      <c r="A10" s="70">
        <v>1</v>
      </c>
      <c r="B10" s="87" t="s">
        <v>154</v>
      </c>
      <c r="C10" s="89">
        <v>-95.7</v>
      </c>
    </row>
    <row r="11" spans="1:3" ht="16.5" customHeight="1">
      <c r="A11" s="70">
        <v>2</v>
      </c>
      <c r="B11" s="87" t="s">
        <v>155</v>
      </c>
      <c r="C11" s="89">
        <v>25</v>
      </c>
    </row>
    <row r="12" spans="1:3" ht="16.5" customHeight="1">
      <c r="A12" s="70">
        <v>3</v>
      </c>
      <c r="B12" s="87" t="s">
        <v>156</v>
      </c>
      <c r="C12" s="89">
        <v>1</v>
      </c>
    </row>
    <row r="13" spans="1:3" ht="16.5" customHeight="1">
      <c r="A13" s="70">
        <v>4</v>
      </c>
      <c r="B13" s="87" t="s">
        <v>157</v>
      </c>
      <c r="C13" s="89">
        <v>-3.5</v>
      </c>
    </row>
    <row r="14" spans="1:3" ht="16.5" customHeight="1">
      <c r="A14" s="70">
        <v>5</v>
      </c>
      <c r="B14" s="87" t="s">
        <v>158</v>
      </c>
      <c r="C14" s="89">
        <v>13</v>
      </c>
    </row>
    <row r="15" spans="1:3" ht="16.5" customHeight="1">
      <c r="A15" s="70">
        <v>6</v>
      </c>
      <c r="B15" s="87" t="s">
        <v>159</v>
      </c>
      <c r="C15" s="89">
        <v>32</v>
      </c>
    </row>
    <row r="16" spans="1:3" ht="16.5" customHeight="1">
      <c r="A16" s="70">
        <v>8</v>
      </c>
      <c r="B16" s="87" t="s">
        <v>160</v>
      </c>
      <c r="C16" s="89">
        <v>8</v>
      </c>
    </row>
    <row r="17" spans="1:5" ht="16.5" customHeight="1">
      <c r="A17" s="70">
        <v>9</v>
      </c>
      <c r="B17" s="87" t="s">
        <v>161</v>
      </c>
      <c r="C17" s="93">
        <v>87.2</v>
      </c>
      <c r="E17" s="24"/>
    </row>
    <row r="18" spans="1:5" ht="16.5" customHeight="1">
      <c r="A18" s="95" t="s">
        <v>168</v>
      </c>
      <c r="B18" s="96" t="s">
        <v>169</v>
      </c>
      <c r="C18" s="93">
        <v>80</v>
      </c>
      <c r="E18" s="24"/>
    </row>
    <row r="19" spans="1:8" ht="18" customHeight="1">
      <c r="A19" s="70">
        <v>10</v>
      </c>
      <c r="B19" s="9" t="s">
        <v>105</v>
      </c>
      <c r="C19" s="66">
        <f>SUM(C20:C25)</f>
        <v>-252.3</v>
      </c>
      <c r="H19" s="24"/>
    </row>
    <row r="20" spans="1:3" ht="16.5" customHeight="1">
      <c r="A20" s="70" t="s">
        <v>102</v>
      </c>
      <c r="B20" s="25" t="s">
        <v>115</v>
      </c>
      <c r="C20" s="65">
        <v>-141.3</v>
      </c>
    </row>
    <row r="21" spans="1:3" ht="16.5" customHeight="1">
      <c r="A21" s="70" t="s">
        <v>104</v>
      </c>
      <c r="B21" s="25" t="s">
        <v>103</v>
      </c>
      <c r="C21" s="65">
        <v>-251.8</v>
      </c>
    </row>
    <row r="22" spans="1:3" ht="18" customHeight="1">
      <c r="A22" s="70" t="s">
        <v>131</v>
      </c>
      <c r="B22" s="8" t="s">
        <v>132</v>
      </c>
      <c r="C22" s="65">
        <v>46</v>
      </c>
    </row>
    <row r="23" spans="1:3" ht="30" customHeight="1">
      <c r="A23" s="70" t="s">
        <v>143</v>
      </c>
      <c r="B23" s="25" t="s">
        <v>144</v>
      </c>
      <c r="C23" s="65">
        <v>71.1</v>
      </c>
    </row>
    <row r="24" spans="1:3" ht="16.5" customHeight="1">
      <c r="A24" s="70" t="s">
        <v>153</v>
      </c>
      <c r="B24" s="25" t="s">
        <v>146</v>
      </c>
      <c r="C24" s="65">
        <v>-0.8</v>
      </c>
    </row>
    <row r="25" spans="1:3" ht="17.25" customHeight="1">
      <c r="A25" s="70" t="s">
        <v>152</v>
      </c>
      <c r="B25" s="25" t="s">
        <v>150</v>
      </c>
      <c r="C25" s="65">
        <v>24.5</v>
      </c>
    </row>
    <row r="26" spans="1:3" ht="15" customHeight="1">
      <c r="A26" s="70">
        <v>14</v>
      </c>
      <c r="B26" s="1" t="s">
        <v>33</v>
      </c>
      <c r="C26" s="65">
        <v>-2</v>
      </c>
    </row>
    <row r="27" spans="1:3" ht="16.5" customHeight="1">
      <c r="A27" s="70">
        <v>15</v>
      </c>
      <c r="B27" s="1" t="s">
        <v>36</v>
      </c>
      <c r="C27" s="65">
        <v>8.6</v>
      </c>
    </row>
    <row r="28" spans="1:3" ht="15.75" customHeight="1">
      <c r="A28" s="70">
        <v>16</v>
      </c>
      <c r="B28" s="1" t="s">
        <v>42</v>
      </c>
      <c r="C28" s="65">
        <v>-9.8</v>
      </c>
    </row>
    <row r="29" spans="1:3" ht="15.75" customHeight="1">
      <c r="A29" s="88">
        <v>17</v>
      </c>
      <c r="B29" s="87" t="s">
        <v>162</v>
      </c>
      <c r="C29" s="65">
        <v>9</v>
      </c>
    </row>
    <row r="30" spans="1:3" ht="15.75" customHeight="1">
      <c r="A30" s="88">
        <v>18</v>
      </c>
      <c r="B30" s="87" t="s">
        <v>163</v>
      </c>
      <c r="C30" s="65">
        <v>4</v>
      </c>
    </row>
    <row r="31" spans="1:4" ht="16.5" customHeight="1">
      <c r="A31" s="116" t="s">
        <v>37</v>
      </c>
      <c r="B31" s="117"/>
      <c r="C31" s="94">
        <f>SUM(C10:C17,C19,C26:C30)</f>
        <v>-175.50000000000003</v>
      </c>
      <c r="D31" s="24"/>
    </row>
    <row r="32" spans="1:3" ht="18" customHeight="1">
      <c r="A32" s="114" t="s">
        <v>100</v>
      </c>
      <c r="B32" s="115"/>
      <c r="C32" s="65"/>
    </row>
  </sheetData>
  <sheetProtection/>
  <mergeCells count="6">
    <mergeCell ref="A32:B32"/>
    <mergeCell ref="A31:B31"/>
    <mergeCell ref="B1:C1"/>
    <mergeCell ref="B2:C2"/>
    <mergeCell ref="B3:C3"/>
    <mergeCell ref="B4:C4"/>
  </mergeCells>
  <printOptions/>
  <pageMargins left="0.7874015748031497" right="0.3937007874015748" top="0.5905511811023623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B35" sqref="B35"/>
    </sheetView>
  </sheetViews>
  <sheetFormatPr defaultColWidth="9.140625" defaultRowHeight="12.75"/>
  <cols>
    <col min="1" max="1" width="4.140625" style="30" customWidth="1"/>
    <col min="2" max="2" width="52.140625" style="6" customWidth="1"/>
    <col min="3" max="6" width="18.7109375" style="6" customWidth="1"/>
    <col min="7" max="7" width="12.8515625" style="6" customWidth="1"/>
    <col min="8" max="8" width="9.421875" style="6" customWidth="1"/>
    <col min="9" max="9" width="26.7109375" style="6" customWidth="1"/>
    <col min="10" max="10" width="19.8515625" style="6" customWidth="1"/>
    <col min="11" max="16384" width="9.140625" style="6" customWidth="1"/>
  </cols>
  <sheetData>
    <row r="1" spans="5:10" ht="15" customHeight="1">
      <c r="E1" s="119" t="s">
        <v>116</v>
      </c>
      <c r="F1" s="119"/>
      <c r="G1" s="14"/>
      <c r="H1" s="14"/>
      <c r="I1" s="14"/>
      <c r="J1" s="32"/>
    </row>
    <row r="2" spans="5:10" ht="15" customHeight="1">
      <c r="E2" s="119" t="s">
        <v>134</v>
      </c>
      <c r="F2" s="119"/>
      <c r="G2" s="14"/>
      <c r="H2" s="14"/>
      <c r="I2" s="14"/>
      <c r="J2" s="32"/>
    </row>
    <row r="3" spans="1:10" ht="15" customHeight="1">
      <c r="A3" s="30" t="s">
        <v>41</v>
      </c>
      <c r="E3" s="119" t="s">
        <v>128</v>
      </c>
      <c r="F3" s="119"/>
      <c r="G3" s="14"/>
      <c r="H3" s="14"/>
      <c r="I3" s="14"/>
      <c r="J3" s="32"/>
    </row>
    <row r="4" spans="5:10" ht="15" customHeight="1">
      <c r="E4" s="119" t="s">
        <v>117</v>
      </c>
      <c r="F4" s="119"/>
      <c r="G4" s="14"/>
      <c r="H4" s="14"/>
      <c r="I4" s="14"/>
      <c r="J4" s="32"/>
    </row>
    <row r="5" spans="5:10" ht="15" customHeight="1">
      <c r="E5" s="14"/>
      <c r="F5" s="14"/>
      <c r="G5" s="14"/>
      <c r="H5" s="14"/>
      <c r="I5" s="14"/>
      <c r="J5" s="32"/>
    </row>
    <row r="6" spans="1:6" ht="31.5" customHeight="1">
      <c r="A6" s="122" t="s">
        <v>138</v>
      </c>
      <c r="B6" s="122"/>
      <c r="C6" s="122"/>
      <c r="D6" s="122"/>
      <c r="E6" s="122"/>
      <c r="F6" s="122"/>
    </row>
    <row r="7" spans="5:6" ht="21" customHeight="1">
      <c r="E7" s="123" t="s">
        <v>95</v>
      </c>
      <c r="F7" s="123"/>
    </row>
    <row r="8" spans="1:6" ht="63" customHeight="1">
      <c r="A8" s="7" t="s">
        <v>0</v>
      </c>
      <c r="B8" s="7" t="s">
        <v>31</v>
      </c>
      <c r="C8" s="7" t="s">
        <v>1</v>
      </c>
      <c r="D8" s="7" t="s">
        <v>32</v>
      </c>
      <c r="E8" s="7" t="s">
        <v>42</v>
      </c>
      <c r="F8" s="7" t="s">
        <v>33</v>
      </c>
    </row>
    <row r="9" spans="1:6" ht="14.25" customHeight="1">
      <c r="A9" s="29">
        <v>1</v>
      </c>
      <c r="B9" s="3" t="s">
        <v>98</v>
      </c>
      <c r="C9" s="16">
        <f>SUM(D9+F9+E9)</f>
        <v>5.7</v>
      </c>
      <c r="D9" s="16">
        <v>6.2</v>
      </c>
      <c r="E9" s="16"/>
      <c r="F9" s="16">
        <v>-0.5</v>
      </c>
    </row>
    <row r="10" spans="1:6" ht="14.25" customHeight="1">
      <c r="A10" s="29">
        <v>2</v>
      </c>
      <c r="B10" s="3" t="s">
        <v>8</v>
      </c>
      <c r="C10" s="16">
        <f>SUM(D10+F10+E10)</f>
        <v>0</v>
      </c>
      <c r="D10" s="16">
        <v>0.4</v>
      </c>
      <c r="E10" s="16"/>
      <c r="F10" s="16">
        <v>-0.4</v>
      </c>
    </row>
    <row r="11" spans="1:6" ht="14.25" customHeight="1">
      <c r="A11" s="29">
        <v>5</v>
      </c>
      <c r="B11" s="1" t="s">
        <v>86</v>
      </c>
      <c r="C11" s="16">
        <f>SUM(D11+F11+E11)</f>
        <v>1.1102230246251565E-16</v>
      </c>
      <c r="D11" s="16">
        <v>-0.7</v>
      </c>
      <c r="E11" s="16">
        <v>0.9</v>
      </c>
      <c r="F11" s="16">
        <v>-0.2</v>
      </c>
    </row>
    <row r="12" spans="1:6" ht="14.25" customHeight="1">
      <c r="A12" s="4">
        <v>6</v>
      </c>
      <c r="B12" s="1" t="s">
        <v>23</v>
      </c>
      <c r="C12" s="16">
        <f aca="true" t="shared" si="0" ref="C12:C21">SUM(D12+F12+E12)</f>
        <v>-0.5</v>
      </c>
      <c r="D12" s="16">
        <v>-0.5</v>
      </c>
      <c r="E12" s="16"/>
      <c r="F12" s="16"/>
    </row>
    <row r="13" spans="1:6" ht="14.25" customHeight="1">
      <c r="A13" s="29">
        <v>7</v>
      </c>
      <c r="B13" s="1" t="s">
        <v>10</v>
      </c>
      <c r="C13" s="16">
        <f t="shared" si="0"/>
        <v>0</v>
      </c>
      <c r="D13" s="16">
        <v>0.2</v>
      </c>
      <c r="E13" s="16"/>
      <c r="F13" s="16">
        <v>-0.2</v>
      </c>
    </row>
    <row r="14" spans="1:6" ht="14.25" customHeight="1">
      <c r="A14" s="29">
        <v>8</v>
      </c>
      <c r="B14" s="1" t="s">
        <v>11</v>
      </c>
      <c r="C14" s="16">
        <f t="shared" si="0"/>
        <v>-0.4</v>
      </c>
      <c r="D14" s="16">
        <v>0.4</v>
      </c>
      <c r="E14" s="16"/>
      <c r="F14" s="16">
        <v>-0.8</v>
      </c>
    </row>
    <row r="15" spans="1:6" ht="14.25" customHeight="1">
      <c r="A15" s="29">
        <v>9</v>
      </c>
      <c r="B15" s="1" t="s">
        <v>80</v>
      </c>
      <c r="C15" s="16">
        <f t="shared" si="0"/>
        <v>0</v>
      </c>
      <c r="D15" s="16">
        <v>-0.2</v>
      </c>
      <c r="E15" s="16"/>
      <c r="F15" s="16">
        <v>0.2</v>
      </c>
    </row>
    <row r="16" spans="1:6" ht="14.25" customHeight="1">
      <c r="A16" s="29">
        <v>14</v>
      </c>
      <c r="B16" s="1" t="s">
        <v>148</v>
      </c>
      <c r="C16" s="16">
        <f t="shared" si="0"/>
        <v>-0.3</v>
      </c>
      <c r="D16" s="16">
        <v>0.2</v>
      </c>
      <c r="E16" s="16">
        <v>-0.5</v>
      </c>
      <c r="F16" s="16"/>
    </row>
    <row r="17" spans="1:6" ht="14.25" customHeight="1">
      <c r="A17" s="4">
        <v>15</v>
      </c>
      <c r="B17" s="1" t="s">
        <v>13</v>
      </c>
      <c r="C17" s="16">
        <f t="shared" si="0"/>
        <v>-0.3</v>
      </c>
      <c r="D17" s="16">
        <v>0.2</v>
      </c>
      <c r="E17" s="16">
        <v>-0.5</v>
      </c>
      <c r="F17" s="16"/>
    </row>
    <row r="18" spans="1:6" ht="14.25" customHeight="1">
      <c r="A18" s="29">
        <v>17</v>
      </c>
      <c r="B18" s="1" t="s">
        <v>19</v>
      </c>
      <c r="C18" s="16">
        <f t="shared" si="0"/>
        <v>-5.3999999999999995</v>
      </c>
      <c r="D18" s="16">
        <v>-0.6</v>
      </c>
      <c r="E18" s="16">
        <v>-4.8</v>
      </c>
      <c r="F18" s="16"/>
    </row>
    <row r="19" spans="1:6" ht="14.25" customHeight="1">
      <c r="A19" s="29">
        <v>19</v>
      </c>
      <c r="B19" s="1" t="s">
        <v>20</v>
      </c>
      <c r="C19" s="16">
        <f t="shared" si="0"/>
        <v>-3</v>
      </c>
      <c r="D19" s="16">
        <v>0.3</v>
      </c>
      <c r="E19" s="16">
        <v>-3.3</v>
      </c>
      <c r="F19" s="16"/>
    </row>
    <row r="20" spans="1:6" ht="15">
      <c r="A20" s="29">
        <v>22</v>
      </c>
      <c r="B20" s="1" t="s">
        <v>12</v>
      </c>
      <c r="C20" s="16">
        <f t="shared" si="0"/>
        <v>-2.4</v>
      </c>
      <c r="D20" s="16"/>
      <c r="E20" s="16">
        <v>-2.4</v>
      </c>
      <c r="F20" s="16"/>
    </row>
    <row r="21" spans="1:6" ht="15">
      <c r="A21" s="29">
        <v>23</v>
      </c>
      <c r="B21" s="1" t="s">
        <v>82</v>
      </c>
      <c r="C21" s="16">
        <f t="shared" si="0"/>
        <v>-1.3</v>
      </c>
      <c r="D21" s="16">
        <v>-0.1</v>
      </c>
      <c r="E21" s="16">
        <v>-1.2</v>
      </c>
      <c r="F21" s="16"/>
    </row>
    <row r="22" spans="1:6" ht="14.25" customHeight="1">
      <c r="A22" s="4">
        <v>27</v>
      </c>
      <c r="B22" s="42" t="s">
        <v>84</v>
      </c>
      <c r="C22" s="16">
        <f>SUM(D22+F22+E22)</f>
        <v>1.5</v>
      </c>
      <c r="D22" s="16">
        <v>1.5</v>
      </c>
      <c r="E22" s="16"/>
      <c r="F22" s="16"/>
    </row>
    <row r="23" spans="1:6" ht="15.75" customHeight="1">
      <c r="A23" s="4">
        <v>30</v>
      </c>
      <c r="B23" s="1" t="s">
        <v>44</v>
      </c>
      <c r="C23" s="16">
        <f>SUM(D23+F23+E23)</f>
        <v>2</v>
      </c>
      <c r="D23" s="16"/>
      <c r="E23" s="16">
        <v>2</v>
      </c>
      <c r="F23" s="16"/>
    </row>
    <row r="24" spans="1:6" ht="14.25" customHeight="1">
      <c r="A24" s="29">
        <v>34</v>
      </c>
      <c r="B24" s="1" t="s">
        <v>16</v>
      </c>
      <c r="C24" s="16">
        <f>SUM(D24+F24+E24)</f>
        <v>1.5</v>
      </c>
      <c r="D24" s="16">
        <v>1.5</v>
      </c>
      <c r="E24" s="16"/>
      <c r="F24" s="16"/>
    </row>
    <row r="25" spans="1:13" ht="14.25" customHeight="1">
      <c r="A25" s="29">
        <v>37</v>
      </c>
      <c r="B25" s="1" t="s">
        <v>39</v>
      </c>
      <c r="C25" s="16">
        <f>SUM(D25+F25+E25)</f>
        <v>-0.30000000000000004</v>
      </c>
      <c r="D25" s="16">
        <v>-0.1</v>
      </c>
      <c r="E25" s="16"/>
      <c r="F25" s="16">
        <v>-0.2</v>
      </c>
      <c r="H25" s="49"/>
      <c r="I25" s="2"/>
      <c r="J25" s="5"/>
      <c r="K25" s="5"/>
      <c r="L25" s="2"/>
      <c r="M25" s="2"/>
    </row>
    <row r="26" spans="1:13" ht="14.25" customHeight="1">
      <c r="A26" s="91">
        <v>38</v>
      </c>
      <c r="B26" s="1" t="s">
        <v>166</v>
      </c>
      <c r="C26" s="16">
        <f>SUM(D26+F26+E26)</f>
        <v>0</v>
      </c>
      <c r="D26" s="16">
        <v>-0.1</v>
      </c>
      <c r="E26" s="16"/>
      <c r="F26" s="16">
        <v>0.1</v>
      </c>
      <c r="H26" s="49"/>
      <c r="I26" s="2"/>
      <c r="J26" s="5"/>
      <c r="K26" s="5"/>
      <c r="L26" s="2"/>
      <c r="M26" s="2"/>
    </row>
    <row r="27" spans="1:6" ht="13.5" customHeight="1">
      <c r="A27" s="120" t="s">
        <v>17</v>
      </c>
      <c r="B27" s="121"/>
      <c r="C27" s="50">
        <f>SUM(C9:C21)+SUM(C22:C25)</f>
        <v>-3.1999999999999993</v>
      </c>
      <c r="D27" s="50">
        <f>SUM(D9:D26)</f>
        <v>8.600000000000001</v>
      </c>
      <c r="E27" s="50">
        <f>SUM(E9:E26)</f>
        <v>-9.799999999999999</v>
      </c>
      <c r="F27" s="50">
        <f>SUM(F9:F26)</f>
        <v>-2</v>
      </c>
    </row>
    <row r="28" spans="4:5" ht="15">
      <c r="D28" s="24"/>
      <c r="E28" s="24"/>
    </row>
    <row r="29" spans="3:6" ht="15">
      <c r="C29" s="24"/>
      <c r="D29" s="24"/>
      <c r="E29" s="24"/>
      <c r="F29" s="24"/>
    </row>
    <row r="30" ht="15">
      <c r="E30" s="24"/>
    </row>
  </sheetData>
  <sheetProtection/>
  <mergeCells count="7">
    <mergeCell ref="E1:F1"/>
    <mergeCell ref="E2:F2"/>
    <mergeCell ref="E3:F3"/>
    <mergeCell ref="E4:F4"/>
    <mergeCell ref="A27:B27"/>
    <mergeCell ref="A6:F6"/>
    <mergeCell ref="E7:F7"/>
  </mergeCells>
  <printOptions/>
  <pageMargins left="0.7874015748031497" right="0.3937007874015748" top="1.1811023622047245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B50" sqref="B50"/>
    </sheetView>
  </sheetViews>
  <sheetFormatPr defaultColWidth="9.140625" defaultRowHeight="12.75"/>
  <cols>
    <col min="1" max="1" width="6.28125" style="46" customWidth="1"/>
    <col min="2" max="2" width="14.28125" style="46" customWidth="1"/>
    <col min="3" max="3" width="32.57421875" style="46" customWidth="1"/>
    <col min="4" max="4" width="40.7109375" style="46" customWidth="1"/>
    <col min="5" max="5" width="9.8515625" style="46" customWidth="1"/>
    <col min="6" max="6" width="8.421875" style="46" customWidth="1"/>
    <col min="7" max="7" width="11.421875" style="46" customWidth="1"/>
    <col min="8" max="8" width="9.57421875" style="46" customWidth="1"/>
    <col min="9" max="16384" width="9.140625" style="46" customWidth="1"/>
  </cols>
  <sheetData>
    <row r="1" spans="5:8" ht="12.75" customHeight="1">
      <c r="E1" s="119" t="s">
        <v>85</v>
      </c>
      <c r="F1" s="119"/>
      <c r="G1" s="119"/>
      <c r="H1" s="119"/>
    </row>
    <row r="2" spans="5:8" ht="12.75" customHeight="1">
      <c r="E2" s="119" t="s">
        <v>135</v>
      </c>
      <c r="F2" s="119"/>
      <c r="G2" s="119"/>
      <c r="H2" s="119"/>
    </row>
    <row r="3" spans="5:8" ht="12.75" customHeight="1">
      <c r="E3" s="119" t="s">
        <v>129</v>
      </c>
      <c r="F3" s="119"/>
      <c r="G3" s="119"/>
      <c r="H3" s="119"/>
    </row>
    <row r="4" spans="5:8" ht="15" customHeight="1">
      <c r="E4" s="119" t="s">
        <v>92</v>
      </c>
      <c r="F4" s="119"/>
      <c r="G4" s="119"/>
      <c r="H4" s="119"/>
    </row>
    <row r="5" spans="5:8" ht="15" customHeight="1">
      <c r="E5" s="14"/>
      <c r="F5" s="14"/>
      <c r="G5" s="14"/>
      <c r="H5" s="14"/>
    </row>
    <row r="6" spans="2:8" ht="30" customHeight="1">
      <c r="B6" s="124" t="s">
        <v>139</v>
      </c>
      <c r="C6" s="124"/>
      <c r="D6" s="124"/>
      <c r="E6" s="124"/>
      <c r="F6" s="124"/>
      <c r="G6" s="124"/>
      <c r="H6" s="124"/>
    </row>
    <row r="7" spans="2:8" ht="3.75" customHeight="1" hidden="1">
      <c r="B7" s="124"/>
      <c r="C7" s="124"/>
      <c r="D7" s="124"/>
      <c r="E7" s="124"/>
      <c r="F7" s="124"/>
      <c r="G7" s="124"/>
      <c r="H7" s="124"/>
    </row>
    <row r="8" spans="7:8" ht="11.25" customHeight="1">
      <c r="G8" s="127" t="s">
        <v>95</v>
      </c>
      <c r="H8" s="127"/>
    </row>
    <row r="9" spans="1:8" ht="10.5" customHeight="1">
      <c r="A9" s="125" t="s">
        <v>78</v>
      </c>
      <c r="B9" s="125" t="s">
        <v>45</v>
      </c>
      <c r="C9" s="125" t="s">
        <v>46</v>
      </c>
      <c r="D9" s="125" t="s">
        <v>51</v>
      </c>
      <c r="E9" s="125" t="s">
        <v>1</v>
      </c>
      <c r="F9" s="125" t="s">
        <v>2</v>
      </c>
      <c r="G9" s="125"/>
      <c r="H9" s="125"/>
    </row>
    <row r="10" spans="1:8" ht="12" customHeight="1">
      <c r="A10" s="125"/>
      <c r="B10" s="125"/>
      <c r="C10" s="125"/>
      <c r="D10" s="125"/>
      <c r="E10" s="125"/>
      <c r="F10" s="125" t="s">
        <v>3</v>
      </c>
      <c r="G10" s="125"/>
      <c r="H10" s="125" t="s">
        <v>4</v>
      </c>
    </row>
    <row r="11" spans="1:8" ht="15" customHeight="1">
      <c r="A11" s="125"/>
      <c r="B11" s="125"/>
      <c r="C11" s="125"/>
      <c r="D11" s="125"/>
      <c r="E11" s="125"/>
      <c r="F11" s="125" t="s">
        <v>5</v>
      </c>
      <c r="G11" s="125" t="s">
        <v>6</v>
      </c>
      <c r="H11" s="125"/>
    </row>
    <row r="12" spans="1:8" ht="12.75" customHeight="1">
      <c r="A12" s="125"/>
      <c r="B12" s="125"/>
      <c r="C12" s="125"/>
      <c r="D12" s="125"/>
      <c r="E12" s="125"/>
      <c r="F12" s="125"/>
      <c r="G12" s="125"/>
      <c r="H12" s="125"/>
    </row>
    <row r="13" spans="1:8" ht="28.5" customHeight="1">
      <c r="A13" s="43">
        <v>3</v>
      </c>
      <c r="B13" s="131" t="s">
        <v>25</v>
      </c>
      <c r="C13" s="26" t="s">
        <v>77</v>
      </c>
      <c r="D13" s="26" t="s">
        <v>76</v>
      </c>
      <c r="E13" s="16">
        <f aca="true" t="shared" si="0" ref="E13:E28">SUM(F13,H13)</f>
        <v>0</v>
      </c>
      <c r="F13" s="16"/>
      <c r="G13" s="16">
        <v>-3.1</v>
      </c>
      <c r="H13" s="16"/>
    </row>
    <row r="14" spans="1:8" ht="16.5" customHeight="1">
      <c r="A14" s="43">
        <v>5</v>
      </c>
      <c r="B14" s="132"/>
      <c r="C14" s="26" t="s">
        <v>86</v>
      </c>
      <c r="D14" s="26" t="s">
        <v>87</v>
      </c>
      <c r="E14" s="16">
        <f t="shared" si="0"/>
        <v>0</v>
      </c>
      <c r="F14" s="16">
        <v>-16</v>
      </c>
      <c r="G14" s="16">
        <v>0.1</v>
      </c>
      <c r="H14" s="16">
        <v>16</v>
      </c>
    </row>
    <row r="15" spans="1:8" ht="16.5" customHeight="1">
      <c r="A15" s="43">
        <v>8</v>
      </c>
      <c r="B15" s="132"/>
      <c r="C15" s="26" t="s">
        <v>11</v>
      </c>
      <c r="D15" s="26" t="s">
        <v>50</v>
      </c>
      <c r="E15" s="16">
        <f t="shared" si="0"/>
        <v>0</v>
      </c>
      <c r="F15" s="16">
        <v>-1.8</v>
      </c>
      <c r="G15" s="16"/>
      <c r="H15" s="16">
        <v>1.8</v>
      </c>
    </row>
    <row r="16" spans="1:8" ht="15.75" customHeight="1">
      <c r="A16" s="43">
        <v>9</v>
      </c>
      <c r="B16" s="132"/>
      <c r="C16" s="1" t="s">
        <v>80</v>
      </c>
      <c r="D16" s="26" t="s">
        <v>81</v>
      </c>
      <c r="E16" s="16">
        <f t="shared" si="0"/>
        <v>0</v>
      </c>
      <c r="F16" s="16">
        <v>-3.6</v>
      </c>
      <c r="G16" s="16"/>
      <c r="H16" s="16">
        <v>3.6</v>
      </c>
    </row>
    <row r="17" spans="1:8" ht="16.5" customHeight="1">
      <c r="A17" s="43">
        <v>19</v>
      </c>
      <c r="B17" s="132"/>
      <c r="C17" s="26" t="s">
        <v>20</v>
      </c>
      <c r="D17" s="26" t="s">
        <v>61</v>
      </c>
      <c r="E17" s="16">
        <f t="shared" si="0"/>
        <v>3.2</v>
      </c>
      <c r="F17" s="16">
        <v>3.2</v>
      </c>
      <c r="G17" s="16">
        <v>2.5</v>
      </c>
      <c r="H17" s="16"/>
    </row>
    <row r="18" spans="1:8" ht="15" customHeight="1">
      <c r="A18" s="43">
        <v>25</v>
      </c>
      <c r="B18" s="133"/>
      <c r="C18" s="26" t="s">
        <v>14</v>
      </c>
      <c r="D18" s="26" t="s">
        <v>64</v>
      </c>
      <c r="E18" s="16">
        <f t="shared" si="0"/>
        <v>0</v>
      </c>
      <c r="F18" s="16"/>
      <c r="G18" s="16">
        <v>3</v>
      </c>
      <c r="H18" s="16"/>
    </row>
    <row r="19" spans="1:8" ht="14.25" customHeight="1">
      <c r="A19" s="43">
        <v>30</v>
      </c>
      <c r="B19" s="131" t="s">
        <v>27</v>
      </c>
      <c r="C19" s="26" t="s">
        <v>8</v>
      </c>
      <c r="D19" s="128" t="s">
        <v>43</v>
      </c>
      <c r="E19" s="16">
        <f t="shared" si="0"/>
        <v>0.3</v>
      </c>
      <c r="F19" s="16">
        <v>0.3</v>
      </c>
      <c r="G19" s="16"/>
      <c r="H19" s="16"/>
    </row>
    <row r="20" spans="1:13" ht="16.5" customHeight="1">
      <c r="A20" s="43">
        <v>31</v>
      </c>
      <c r="B20" s="132"/>
      <c r="C20" s="26" t="s">
        <v>86</v>
      </c>
      <c r="D20" s="129"/>
      <c r="E20" s="16">
        <f t="shared" si="0"/>
        <v>0</v>
      </c>
      <c r="F20" s="16"/>
      <c r="G20" s="16">
        <v>-1.4</v>
      </c>
      <c r="H20" s="16"/>
      <c r="J20" s="17"/>
      <c r="K20" s="17"/>
      <c r="L20" s="17"/>
      <c r="M20" s="17"/>
    </row>
    <row r="21" spans="1:8" ht="18" customHeight="1">
      <c r="A21" s="43">
        <v>32</v>
      </c>
      <c r="B21" s="132"/>
      <c r="C21" s="26" t="s">
        <v>23</v>
      </c>
      <c r="D21" s="129"/>
      <c r="E21" s="16">
        <f t="shared" si="0"/>
        <v>0</v>
      </c>
      <c r="F21" s="16"/>
      <c r="G21" s="16">
        <v>-0.2</v>
      </c>
      <c r="H21" s="16"/>
    </row>
    <row r="22" spans="1:8" ht="16.5" customHeight="1">
      <c r="A22" s="43">
        <v>33</v>
      </c>
      <c r="B22" s="133"/>
      <c r="C22" s="26" t="s">
        <v>10</v>
      </c>
      <c r="D22" s="130"/>
      <c r="E22" s="16">
        <f t="shared" si="0"/>
        <v>0</v>
      </c>
      <c r="F22" s="16"/>
      <c r="G22" s="16">
        <v>-0.6</v>
      </c>
      <c r="H22" s="16"/>
    </row>
    <row r="23" spans="1:8" ht="28.5" customHeight="1">
      <c r="A23" s="43">
        <v>53</v>
      </c>
      <c r="B23" s="86" t="s">
        <v>28</v>
      </c>
      <c r="C23" s="26" t="s">
        <v>91</v>
      </c>
      <c r="D23" s="26" t="s">
        <v>90</v>
      </c>
      <c r="E23" s="16">
        <f t="shared" si="0"/>
        <v>0</v>
      </c>
      <c r="F23" s="16"/>
      <c r="G23" s="16">
        <v>0.3</v>
      </c>
      <c r="H23" s="16"/>
    </row>
    <row r="24" spans="1:9" ht="15.75" customHeight="1">
      <c r="A24" s="43">
        <v>54</v>
      </c>
      <c r="B24" s="43"/>
      <c r="C24" s="47" t="s">
        <v>7</v>
      </c>
      <c r="D24" s="26"/>
      <c r="E24" s="50">
        <f t="shared" si="0"/>
        <v>76.5</v>
      </c>
      <c r="F24" s="50">
        <f>SUM(F25:F34)</f>
        <v>33.900000000000006</v>
      </c>
      <c r="G24" s="50">
        <f>SUM(G25:G34)</f>
        <v>-11</v>
      </c>
      <c r="H24" s="50">
        <f>SUM(H25:H34)</f>
        <v>42.6</v>
      </c>
      <c r="I24" s="17"/>
    </row>
    <row r="25" spans="1:8" ht="28.5" customHeight="1">
      <c r="A25" s="48" t="s">
        <v>106</v>
      </c>
      <c r="B25" s="134" t="s">
        <v>26</v>
      </c>
      <c r="C25" s="135" t="s">
        <v>7</v>
      </c>
      <c r="D25" s="26" t="s">
        <v>55</v>
      </c>
      <c r="E25" s="16">
        <f t="shared" si="0"/>
        <v>0</v>
      </c>
      <c r="F25" s="16">
        <v>-1.1</v>
      </c>
      <c r="G25" s="16">
        <v>-0.4</v>
      </c>
      <c r="H25" s="79">
        <v>1.1</v>
      </c>
    </row>
    <row r="26" spans="1:8" ht="17.25" customHeight="1">
      <c r="A26" s="48" t="s">
        <v>107</v>
      </c>
      <c r="B26" s="125"/>
      <c r="C26" s="135"/>
      <c r="D26" s="26" t="s">
        <v>114</v>
      </c>
      <c r="E26" s="16">
        <f>SUM(F26,H26)</f>
        <v>0</v>
      </c>
      <c r="F26" s="16">
        <v>-33.1</v>
      </c>
      <c r="G26" s="16"/>
      <c r="H26" s="16">
        <v>33.1</v>
      </c>
    </row>
    <row r="27" spans="1:8" ht="28.5" customHeight="1">
      <c r="A27" s="48" t="s">
        <v>108</v>
      </c>
      <c r="B27" s="125"/>
      <c r="C27" s="135"/>
      <c r="D27" s="26" t="s">
        <v>125</v>
      </c>
      <c r="E27" s="16">
        <f>SUM(F27,H27)</f>
        <v>-4.4</v>
      </c>
      <c r="F27" s="16">
        <v>-1.2</v>
      </c>
      <c r="G27" s="16">
        <v>-0.6</v>
      </c>
      <c r="H27" s="16">
        <v>-3.2</v>
      </c>
    </row>
    <row r="28" spans="1:8" ht="14.25" customHeight="1">
      <c r="A28" s="48" t="s">
        <v>109</v>
      </c>
      <c r="B28" s="125"/>
      <c r="C28" s="135"/>
      <c r="D28" s="26" t="s">
        <v>122</v>
      </c>
      <c r="E28" s="16">
        <f t="shared" si="0"/>
        <v>0.9</v>
      </c>
      <c r="F28" s="16">
        <v>0.9</v>
      </c>
      <c r="G28" s="16"/>
      <c r="H28" s="16"/>
    </row>
    <row r="29" spans="1:8" ht="27" customHeight="1">
      <c r="A29" s="48" t="s">
        <v>110</v>
      </c>
      <c r="B29" s="131" t="s">
        <v>27</v>
      </c>
      <c r="C29" s="128" t="s">
        <v>7</v>
      </c>
      <c r="D29" s="26" t="s">
        <v>96</v>
      </c>
      <c r="E29" s="16">
        <f aca="true" t="shared" si="1" ref="E29:E43">SUM(F29,H29)</f>
        <v>-81</v>
      </c>
      <c r="F29" s="16">
        <v>-81</v>
      </c>
      <c r="G29" s="16">
        <v>-10</v>
      </c>
      <c r="H29" s="16"/>
    </row>
    <row r="30" spans="1:8" ht="14.25" customHeight="1">
      <c r="A30" s="48" t="s">
        <v>111</v>
      </c>
      <c r="B30" s="133"/>
      <c r="C30" s="130"/>
      <c r="D30" s="26" t="s">
        <v>43</v>
      </c>
      <c r="E30" s="16">
        <f t="shared" si="1"/>
        <v>68.9</v>
      </c>
      <c r="F30" s="16">
        <v>68.9</v>
      </c>
      <c r="G30" s="16"/>
      <c r="H30" s="16"/>
    </row>
    <row r="31" spans="1:8" ht="14.25" customHeight="1">
      <c r="A31" s="48" t="s">
        <v>112</v>
      </c>
      <c r="B31" s="86" t="s">
        <v>27</v>
      </c>
      <c r="C31" s="67" t="s">
        <v>7</v>
      </c>
      <c r="D31" s="26" t="s">
        <v>88</v>
      </c>
      <c r="E31" s="16">
        <f t="shared" si="1"/>
        <v>1.5</v>
      </c>
      <c r="F31" s="16">
        <v>1.5</v>
      </c>
      <c r="G31" s="16"/>
      <c r="H31" s="16"/>
    </row>
    <row r="32" spans="1:8" ht="14.25" customHeight="1">
      <c r="A32" s="98" t="s">
        <v>172</v>
      </c>
      <c r="B32" s="99" t="s">
        <v>171</v>
      </c>
      <c r="C32" s="100" t="s">
        <v>7</v>
      </c>
      <c r="D32" s="101" t="s">
        <v>170</v>
      </c>
      <c r="E32" s="97">
        <f t="shared" si="1"/>
        <v>80</v>
      </c>
      <c r="F32" s="97">
        <v>80</v>
      </c>
      <c r="G32" s="97"/>
      <c r="H32" s="97"/>
    </row>
    <row r="33" spans="1:8" ht="15" customHeight="1">
      <c r="A33" s="48" t="s">
        <v>167</v>
      </c>
      <c r="B33" s="85" t="s">
        <v>28</v>
      </c>
      <c r="C33" s="67" t="s">
        <v>7</v>
      </c>
      <c r="D33" s="26" t="s">
        <v>56</v>
      </c>
      <c r="E33" s="16">
        <f t="shared" si="1"/>
        <v>0</v>
      </c>
      <c r="F33" s="16">
        <v>-1</v>
      </c>
      <c r="G33" s="16"/>
      <c r="H33" s="16">
        <v>1</v>
      </c>
    </row>
    <row r="34" spans="1:8" ht="28.5" customHeight="1">
      <c r="A34" s="48" t="s">
        <v>113</v>
      </c>
      <c r="B34" s="86" t="s">
        <v>29</v>
      </c>
      <c r="C34" s="67" t="s">
        <v>7</v>
      </c>
      <c r="D34" s="26" t="s">
        <v>57</v>
      </c>
      <c r="E34" s="16">
        <f t="shared" si="1"/>
        <v>10.6</v>
      </c>
      <c r="F34" s="16"/>
      <c r="G34" s="16"/>
      <c r="H34" s="16">
        <v>10.6</v>
      </c>
    </row>
    <row r="35" spans="1:8" ht="15" customHeight="1">
      <c r="A35" s="125" t="s">
        <v>66</v>
      </c>
      <c r="B35" s="125"/>
      <c r="C35" s="125"/>
      <c r="D35" s="125"/>
      <c r="E35" s="16">
        <f t="shared" si="1"/>
        <v>3.1999999999999993</v>
      </c>
      <c r="F35" s="16">
        <f>SUM(F13:F18)</f>
        <v>-18.200000000000003</v>
      </c>
      <c r="G35" s="16">
        <f>SUM(G13:G18)</f>
        <v>2.5</v>
      </c>
      <c r="H35" s="16">
        <f>SUM(H13:H18)</f>
        <v>21.400000000000002</v>
      </c>
    </row>
    <row r="36" spans="1:8" ht="15" customHeight="1">
      <c r="A36" s="125" t="s">
        <v>67</v>
      </c>
      <c r="B36" s="125"/>
      <c r="C36" s="125"/>
      <c r="D36" s="125"/>
      <c r="E36" s="16">
        <f t="shared" si="1"/>
        <v>-3.5000000000000036</v>
      </c>
      <c r="F36" s="16">
        <f>SUM(F25:F28)</f>
        <v>-34.50000000000001</v>
      </c>
      <c r="G36" s="16">
        <f>SUM(G25:G28)</f>
        <v>-1</v>
      </c>
      <c r="H36" s="16">
        <f>SUM(H25:H28)</f>
        <v>31.000000000000004</v>
      </c>
    </row>
    <row r="37" spans="1:8" ht="15" customHeight="1">
      <c r="A37" s="125" t="s">
        <v>68</v>
      </c>
      <c r="B37" s="125"/>
      <c r="C37" s="125"/>
      <c r="D37" s="125"/>
      <c r="E37" s="16">
        <f t="shared" si="1"/>
        <v>-10.299999999999997</v>
      </c>
      <c r="F37" s="16">
        <f>SUM(F19:F22,F29:F31)</f>
        <v>-10.299999999999997</v>
      </c>
      <c r="G37" s="16">
        <f>SUM(G19:G22,G29:G31)</f>
        <v>-12.2</v>
      </c>
      <c r="H37" s="16">
        <f>SUM(H19:H22,H29:H31)</f>
        <v>0</v>
      </c>
    </row>
    <row r="38" spans="1:8" ht="15" customHeight="1">
      <c r="A38" s="136" t="s">
        <v>173</v>
      </c>
      <c r="B38" s="136"/>
      <c r="C38" s="136"/>
      <c r="D38" s="136"/>
      <c r="E38" s="97">
        <f t="shared" si="1"/>
        <v>80</v>
      </c>
      <c r="F38" s="97">
        <f>SUM(F32)</f>
        <v>80</v>
      </c>
      <c r="G38" s="97">
        <f>SUM(G32)</f>
        <v>0</v>
      </c>
      <c r="H38" s="97">
        <f>SUM(H32)</f>
        <v>0</v>
      </c>
    </row>
    <row r="39" spans="1:8" ht="15" customHeight="1">
      <c r="A39" s="125" t="s">
        <v>70</v>
      </c>
      <c r="B39" s="125"/>
      <c r="C39" s="125"/>
      <c r="D39" s="125"/>
      <c r="E39" s="16">
        <f t="shared" si="1"/>
        <v>0</v>
      </c>
      <c r="F39" s="16">
        <f>SUM(F23,F33)</f>
        <v>-1</v>
      </c>
      <c r="G39" s="16">
        <f>SUM(G23,G33)</f>
        <v>0.3</v>
      </c>
      <c r="H39" s="16">
        <f>SUM(H23,H33)</f>
        <v>1</v>
      </c>
    </row>
    <row r="40" spans="1:8" ht="15" customHeight="1">
      <c r="A40" s="125" t="s">
        <v>71</v>
      </c>
      <c r="B40" s="125"/>
      <c r="C40" s="125"/>
      <c r="D40" s="125"/>
      <c r="E40" s="16">
        <f t="shared" si="1"/>
        <v>10.6</v>
      </c>
      <c r="F40" s="16">
        <f>SUM(F34)</f>
        <v>0</v>
      </c>
      <c r="G40" s="16">
        <f>SUM(G34)</f>
        <v>0</v>
      </c>
      <c r="H40" s="16">
        <f>SUM(H34)</f>
        <v>10.6</v>
      </c>
    </row>
    <row r="41" spans="1:8" ht="15" customHeight="1">
      <c r="A41" s="126" t="s">
        <v>17</v>
      </c>
      <c r="B41" s="126"/>
      <c r="C41" s="126"/>
      <c r="D41" s="126"/>
      <c r="E41" s="102">
        <f t="shared" si="1"/>
        <v>80</v>
      </c>
      <c r="F41" s="102">
        <f>SUM(F35:F40)</f>
        <v>15.999999999999993</v>
      </c>
      <c r="G41" s="50">
        <f>SUM(G35:G40)</f>
        <v>-10.399999999999999</v>
      </c>
      <c r="H41" s="50">
        <f>SUM(H35:H40)</f>
        <v>64</v>
      </c>
    </row>
    <row r="42" spans="1:8" ht="15" customHeight="1">
      <c r="A42" s="125" t="s">
        <v>123</v>
      </c>
      <c r="B42" s="125"/>
      <c r="C42" s="125"/>
      <c r="D42" s="125"/>
      <c r="E42" s="16">
        <f t="shared" si="1"/>
        <v>0</v>
      </c>
      <c r="F42" s="16"/>
      <c r="G42" s="16"/>
      <c r="H42" s="16"/>
    </row>
    <row r="43" spans="1:8" ht="15" customHeight="1">
      <c r="A43" s="126" t="s">
        <v>97</v>
      </c>
      <c r="B43" s="126"/>
      <c r="C43" s="126"/>
      <c r="D43" s="126"/>
      <c r="E43" s="102">
        <f t="shared" si="1"/>
        <v>80</v>
      </c>
      <c r="F43" s="102">
        <f>F41-F42</f>
        <v>15.999999999999993</v>
      </c>
      <c r="G43" s="47">
        <f>G41-G42</f>
        <v>-10.399999999999999</v>
      </c>
      <c r="H43" s="50">
        <f>H41-H42</f>
        <v>64</v>
      </c>
    </row>
  </sheetData>
  <sheetProtection/>
  <mergeCells count="32">
    <mergeCell ref="A39:D39"/>
    <mergeCell ref="A37:D37"/>
    <mergeCell ref="A40:D40"/>
    <mergeCell ref="A36:D36"/>
    <mergeCell ref="C29:C30"/>
    <mergeCell ref="B29:B30"/>
    <mergeCell ref="A38:D38"/>
    <mergeCell ref="H10:H12"/>
    <mergeCell ref="G11:G12"/>
    <mergeCell ref="C9:C12"/>
    <mergeCell ref="F10:G10"/>
    <mergeCell ref="B13:B18"/>
    <mergeCell ref="E9:E12"/>
    <mergeCell ref="B9:B12"/>
    <mergeCell ref="F11:F12"/>
    <mergeCell ref="A9:A12"/>
    <mergeCell ref="A35:D35"/>
    <mergeCell ref="D19:D22"/>
    <mergeCell ref="B19:B22"/>
    <mergeCell ref="D9:D12"/>
    <mergeCell ref="B25:B28"/>
    <mergeCell ref="C25:C28"/>
    <mergeCell ref="B6:H7"/>
    <mergeCell ref="A42:D42"/>
    <mergeCell ref="A43:D43"/>
    <mergeCell ref="E1:H1"/>
    <mergeCell ref="E2:H2"/>
    <mergeCell ref="E3:H3"/>
    <mergeCell ref="F9:H9"/>
    <mergeCell ref="G8:H8"/>
    <mergeCell ref="A41:D41"/>
    <mergeCell ref="E4:H4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C35" sqref="C35"/>
    </sheetView>
  </sheetViews>
  <sheetFormatPr defaultColWidth="9.140625" defaultRowHeight="12.75"/>
  <cols>
    <col min="1" max="1" width="4.00390625" style="14" customWidth="1"/>
    <col min="2" max="2" width="13.00390625" style="14" customWidth="1"/>
    <col min="3" max="3" width="31.7109375" style="14" customWidth="1"/>
    <col min="4" max="4" width="36.140625" style="14" customWidth="1"/>
    <col min="5" max="8" width="10.28125" style="14" customWidth="1"/>
    <col min="9" max="9" width="9.140625" style="14" hidden="1" customWidth="1"/>
    <col min="10" max="16384" width="9.140625" style="14" customWidth="1"/>
  </cols>
  <sheetData>
    <row r="1" spans="5:8" ht="12.75" customHeight="1">
      <c r="E1" s="119" t="s">
        <v>85</v>
      </c>
      <c r="F1" s="119"/>
      <c r="G1" s="119"/>
      <c r="H1" s="119"/>
    </row>
    <row r="2" spans="5:8" ht="12.75" customHeight="1">
      <c r="E2" s="119" t="s">
        <v>135</v>
      </c>
      <c r="F2" s="119"/>
      <c r="G2" s="119"/>
      <c r="H2" s="119"/>
    </row>
    <row r="3" spans="5:8" ht="12.75" customHeight="1">
      <c r="E3" s="119" t="s">
        <v>129</v>
      </c>
      <c r="F3" s="119"/>
      <c r="G3" s="119"/>
      <c r="H3" s="119"/>
    </row>
    <row r="4" spans="5:8" ht="15.75" customHeight="1">
      <c r="E4" s="119" t="s">
        <v>93</v>
      </c>
      <c r="F4" s="119"/>
      <c r="G4" s="119"/>
      <c r="H4" s="119"/>
    </row>
    <row r="5" ht="15.75" customHeight="1"/>
    <row r="6" spans="1:9" ht="30.75" customHeight="1">
      <c r="A6" s="141" t="s">
        <v>140</v>
      </c>
      <c r="B6" s="141"/>
      <c r="C6" s="141"/>
      <c r="D6" s="141"/>
      <c r="E6" s="141"/>
      <c r="F6" s="141"/>
      <c r="G6" s="141"/>
      <c r="H6" s="141"/>
      <c r="I6" s="141"/>
    </row>
    <row r="7" spans="1:8" ht="15" customHeight="1">
      <c r="A7" s="142"/>
      <c r="B7" s="142"/>
      <c r="C7" s="142"/>
      <c r="D7" s="142"/>
      <c r="E7" s="142"/>
      <c r="F7" s="142"/>
      <c r="G7" s="142"/>
      <c r="H7" s="142"/>
    </row>
    <row r="8" spans="7:8" ht="15">
      <c r="G8" s="140" t="s">
        <v>95</v>
      </c>
      <c r="H8" s="140"/>
    </row>
    <row r="9" spans="1:8" ht="12" customHeight="1">
      <c r="A9" s="137" t="s">
        <v>34</v>
      </c>
      <c r="B9" s="137" t="s">
        <v>45</v>
      </c>
      <c r="C9" s="137" t="s">
        <v>46</v>
      </c>
      <c r="D9" s="137" t="s">
        <v>51</v>
      </c>
      <c r="E9" s="137" t="s">
        <v>1</v>
      </c>
      <c r="F9" s="148" t="s">
        <v>2</v>
      </c>
      <c r="G9" s="149"/>
      <c r="H9" s="150"/>
    </row>
    <row r="10" spans="1:8" ht="12.75" customHeight="1">
      <c r="A10" s="138"/>
      <c r="B10" s="138"/>
      <c r="C10" s="138"/>
      <c r="D10" s="138"/>
      <c r="E10" s="138"/>
      <c r="F10" s="148" t="s">
        <v>3</v>
      </c>
      <c r="G10" s="150"/>
      <c r="H10" s="137" t="s">
        <v>4</v>
      </c>
    </row>
    <row r="11" spans="1:8" ht="15" customHeight="1">
      <c r="A11" s="138"/>
      <c r="B11" s="138"/>
      <c r="C11" s="138"/>
      <c r="D11" s="138"/>
      <c r="E11" s="138"/>
      <c r="F11" s="137" t="s">
        <v>5</v>
      </c>
      <c r="G11" s="137" t="s">
        <v>6</v>
      </c>
      <c r="H11" s="138"/>
    </row>
    <row r="12" spans="1:8" ht="12.75" customHeight="1">
      <c r="A12" s="139"/>
      <c r="B12" s="138"/>
      <c r="C12" s="139"/>
      <c r="D12" s="139"/>
      <c r="E12" s="139"/>
      <c r="F12" s="139"/>
      <c r="G12" s="139"/>
      <c r="H12" s="139"/>
    </row>
    <row r="13" spans="1:8" ht="18" customHeight="1">
      <c r="A13" s="112">
        <v>2</v>
      </c>
      <c r="B13" s="143" t="s">
        <v>25</v>
      </c>
      <c r="C13" s="113" t="s">
        <v>8</v>
      </c>
      <c r="D13" s="110" t="s">
        <v>175</v>
      </c>
      <c r="E13" s="97">
        <f aca="true" t="shared" si="0" ref="E13:E20">SUM(H13+F13)</f>
        <v>0.9</v>
      </c>
      <c r="F13" s="97">
        <v>0.9</v>
      </c>
      <c r="G13" s="97">
        <v>0.7</v>
      </c>
      <c r="H13" s="97"/>
    </row>
    <row r="14" spans="1:8" ht="28.5" customHeight="1">
      <c r="A14" s="55">
        <v>3</v>
      </c>
      <c r="B14" s="143"/>
      <c r="C14" s="56" t="s">
        <v>9</v>
      </c>
      <c r="D14" s="8" t="s">
        <v>47</v>
      </c>
      <c r="E14" s="16">
        <f t="shared" si="0"/>
        <v>0</v>
      </c>
      <c r="F14" s="16"/>
      <c r="G14" s="16">
        <v>0.7</v>
      </c>
      <c r="H14" s="16"/>
    </row>
    <row r="15" spans="1:8" ht="29.25" customHeight="1">
      <c r="A15" s="109">
        <v>4</v>
      </c>
      <c r="B15" s="143"/>
      <c r="C15" s="113" t="s">
        <v>176</v>
      </c>
      <c r="D15" s="110" t="s">
        <v>177</v>
      </c>
      <c r="E15" s="97">
        <f t="shared" si="0"/>
        <v>1.4</v>
      </c>
      <c r="F15" s="97">
        <v>1.4</v>
      </c>
      <c r="G15" s="97">
        <v>1.1</v>
      </c>
      <c r="H15" s="97"/>
    </row>
    <row r="16" spans="1:8" ht="15.75" customHeight="1">
      <c r="A16" s="55">
        <v>7</v>
      </c>
      <c r="B16" s="143"/>
      <c r="C16" s="56" t="s">
        <v>10</v>
      </c>
      <c r="D16" s="8" t="s">
        <v>49</v>
      </c>
      <c r="E16" s="16">
        <f t="shared" si="0"/>
        <v>0</v>
      </c>
      <c r="F16" s="16">
        <v>-0.5</v>
      </c>
      <c r="G16" s="16"/>
      <c r="H16" s="16">
        <v>0.5</v>
      </c>
    </row>
    <row r="17" spans="1:8" ht="16.5" customHeight="1">
      <c r="A17" s="55">
        <v>9</v>
      </c>
      <c r="B17" s="143"/>
      <c r="C17" s="57" t="s">
        <v>80</v>
      </c>
      <c r="D17" s="26" t="s">
        <v>81</v>
      </c>
      <c r="E17" s="16">
        <f t="shared" si="0"/>
        <v>0</v>
      </c>
      <c r="F17" s="16">
        <v>-4.3</v>
      </c>
      <c r="G17" s="16"/>
      <c r="H17" s="16">
        <v>4.3</v>
      </c>
    </row>
    <row r="18" spans="1:8" ht="16.5" customHeight="1">
      <c r="A18" s="55">
        <v>12</v>
      </c>
      <c r="B18" s="143"/>
      <c r="C18" s="56" t="s">
        <v>164</v>
      </c>
      <c r="D18" s="8" t="s">
        <v>165</v>
      </c>
      <c r="E18" s="16">
        <f t="shared" si="0"/>
        <v>0</v>
      </c>
      <c r="F18" s="16">
        <v>-0.4</v>
      </c>
      <c r="G18" s="16"/>
      <c r="H18" s="16">
        <v>0.4</v>
      </c>
    </row>
    <row r="19" spans="1:8" ht="25.5" customHeight="1">
      <c r="A19" s="109">
        <v>14</v>
      </c>
      <c r="B19" s="143"/>
      <c r="C19" s="111" t="s">
        <v>148</v>
      </c>
      <c r="D19" s="110" t="s">
        <v>58</v>
      </c>
      <c r="E19" s="97">
        <f t="shared" si="0"/>
        <v>-2.3</v>
      </c>
      <c r="F19" s="97">
        <v>-2.3</v>
      </c>
      <c r="G19" s="97">
        <v>-1.7</v>
      </c>
      <c r="H19" s="97"/>
    </row>
    <row r="20" spans="1:8" ht="17.25" customHeight="1">
      <c r="A20" s="55">
        <v>17</v>
      </c>
      <c r="B20" s="143"/>
      <c r="C20" s="56" t="s">
        <v>19</v>
      </c>
      <c r="D20" s="8" t="s">
        <v>60</v>
      </c>
      <c r="E20" s="16">
        <f t="shared" si="0"/>
        <v>0</v>
      </c>
      <c r="F20" s="16">
        <v>0.3</v>
      </c>
      <c r="G20" s="16"/>
      <c r="H20" s="16">
        <v>-0.3</v>
      </c>
    </row>
    <row r="21" spans="1:8" ht="15" customHeight="1">
      <c r="A21" s="144" t="s">
        <v>97</v>
      </c>
      <c r="B21" s="145"/>
      <c r="C21" s="146"/>
      <c r="D21" s="147"/>
      <c r="E21" s="50">
        <f>SUM(E13:E20)</f>
        <v>0</v>
      </c>
      <c r="F21" s="50">
        <f>SUM(F13:F20)</f>
        <v>-4.8999999999999995</v>
      </c>
      <c r="G21" s="102">
        <f>SUM(G13:G20)</f>
        <v>0.8</v>
      </c>
      <c r="H21" s="50">
        <f>SUM(H13:H20)</f>
        <v>4.9</v>
      </c>
    </row>
    <row r="22" spans="1:8" ht="15" customHeight="1">
      <c r="A22" s="15"/>
      <c r="B22" s="15"/>
      <c r="C22" s="15"/>
      <c r="D22" s="15"/>
      <c r="E22" s="18"/>
      <c r="F22" s="18"/>
      <c r="G22" s="18"/>
      <c r="H22" s="18"/>
    </row>
    <row r="23" spans="1:8" ht="15" customHeight="1">
      <c r="A23" s="15"/>
      <c r="B23" s="15"/>
      <c r="C23" s="15"/>
      <c r="D23" s="38"/>
      <c r="E23" s="39"/>
      <c r="F23" s="39"/>
      <c r="G23" s="39"/>
      <c r="H23" s="39"/>
    </row>
    <row r="24" spans="1:9" ht="15" customHeight="1">
      <c r="A24" s="19"/>
      <c r="B24" s="19"/>
      <c r="C24" s="19"/>
      <c r="D24" s="40"/>
      <c r="E24" s="39"/>
      <c r="F24" s="39"/>
      <c r="G24" s="39"/>
      <c r="H24" s="39"/>
      <c r="I24" s="21"/>
    </row>
    <row r="25" spans="1:9" ht="13.5" customHeight="1">
      <c r="A25" s="19"/>
      <c r="B25" s="19"/>
      <c r="C25" s="19"/>
      <c r="D25" s="40"/>
      <c r="E25" s="39"/>
      <c r="F25" s="39"/>
      <c r="G25" s="39"/>
      <c r="H25" s="39"/>
      <c r="I25" s="21"/>
    </row>
    <row r="26" spans="1:9" ht="12.75" customHeight="1">
      <c r="A26" s="21"/>
      <c r="B26" s="21"/>
      <c r="C26" s="21"/>
      <c r="D26" s="40"/>
      <c r="E26" s="39"/>
      <c r="F26" s="41"/>
      <c r="G26" s="41"/>
      <c r="H26" s="41"/>
      <c r="I26" s="21"/>
    </row>
    <row r="27" spans="1:9" ht="15">
      <c r="A27" s="21"/>
      <c r="B27" s="21"/>
      <c r="C27" s="21"/>
      <c r="D27" s="40"/>
      <c r="E27" s="39"/>
      <c r="F27" s="41"/>
      <c r="G27" s="41"/>
      <c r="H27" s="41"/>
      <c r="I27" s="21"/>
    </row>
    <row r="28" spans="1:9" ht="15">
      <c r="A28" s="21"/>
      <c r="B28" s="21"/>
      <c r="C28" s="21"/>
      <c r="D28" s="22"/>
      <c r="E28" s="20"/>
      <c r="F28" s="23"/>
      <c r="G28" s="23"/>
      <c r="H28" s="23"/>
      <c r="I28" s="21"/>
    </row>
    <row r="29" spans="1:9" ht="15">
      <c r="A29" s="21"/>
      <c r="B29" s="21"/>
      <c r="C29" s="21"/>
      <c r="D29" s="22"/>
      <c r="E29" s="20"/>
      <c r="F29" s="23"/>
      <c r="G29" s="23"/>
      <c r="H29" s="23"/>
      <c r="I29" s="21"/>
    </row>
    <row r="30" spans="1:9" ht="15">
      <c r="A30" s="21"/>
      <c r="B30" s="21"/>
      <c r="C30" s="21"/>
      <c r="D30" s="22"/>
      <c r="E30" s="20"/>
      <c r="F30" s="23"/>
      <c r="G30" s="23"/>
      <c r="H30" s="23"/>
      <c r="I30" s="21"/>
    </row>
    <row r="31" spans="1:9" ht="15">
      <c r="A31" s="21"/>
      <c r="B31" s="21"/>
      <c r="C31" s="21"/>
      <c r="D31" s="22"/>
      <c r="E31" s="20"/>
      <c r="F31" s="23"/>
      <c r="G31" s="23"/>
      <c r="H31" s="23"/>
      <c r="I31" s="21"/>
    </row>
    <row r="32" spans="1:9" ht="15">
      <c r="A32" s="21"/>
      <c r="B32" s="21"/>
      <c r="C32" s="21"/>
      <c r="D32" s="22"/>
      <c r="E32" s="20"/>
      <c r="F32" s="23"/>
      <c r="G32" s="23"/>
      <c r="H32" s="23"/>
      <c r="I32" s="21"/>
    </row>
    <row r="33" spans="1:9" ht="15">
      <c r="A33" s="21"/>
      <c r="B33" s="21"/>
      <c r="C33" s="21" t="s">
        <v>41</v>
      </c>
      <c r="D33" s="22"/>
      <c r="E33" s="20"/>
      <c r="F33" s="23"/>
      <c r="G33" s="23"/>
      <c r="H33" s="23"/>
      <c r="I33" s="21"/>
    </row>
    <row r="34" spans="1:9" ht="15">
      <c r="A34" s="21"/>
      <c r="B34" s="21"/>
      <c r="C34" s="21"/>
      <c r="D34" s="22"/>
      <c r="E34" s="20"/>
      <c r="F34" s="23"/>
      <c r="G34" s="23"/>
      <c r="H34" s="23"/>
      <c r="I34" s="21"/>
    </row>
    <row r="35" spans="1:9" ht="15">
      <c r="A35" s="21"/>
      <c r="B35" s="21"/>
      <c r="C35" s="21"/>
      <c r="D35" s="22"/>
      <c r="E35" s="20"/>
      <c r="F35" s="23"/>
      <c r="G35" s="23"/>
      <c r="H35" s="23"/>
      <c r="I35" s="21"/>
    </row>
    <row r="36" spans="1:9" ht="15">
      <c r="A36" s="21"/>
      <c r="B36" s="21"/>
      <c r="C36" s="21"/>
      <c r="D36" s="21"/>
      <c r="E36" s="20"/>
      <c r="F36" s="20"/>
      <c r="G36" s="20"/>
      <c r="H36" s="20"/>
      <c r="I36" s="21"/>
    </row>
    <row r="37" spans="1:9" ht="15">
      <c r="A37" s="21"/>
      <c r="B37" s="21"/>
      <c r="C37" s="21"/>
      <c r="D37" s="21"/>
      <c r="E37" s="21"/>
      <c r="F37" s="21"/>
      <c r="G37" s="21"/>
      <c r="H37" s="21"/>
      <c r="I37" s="21"/>
    </row>
    <row r="38" spans="1:9" ht="15">
      <c r="A38" s="21"/>
      <c r="B38" s="21"/>
      <c r="C38" s="21"/>
      <c r="D38" s="21"/>
      <c r="E38" s="21"/>
      <c r="F38" s="21"/>
      <c r="G38" s="21"/>
      <c r="H38" s="21"/>
      <c r="I38" s="21"/>
    </row>
    <row r="39" spans="1:9" ht="15">
      <c r="A39" s="21"/>
      <c r="B39" s="21"/>
      <c r="C39" s="21"/>
      <c r="D39" s="21"/>
      <c r="E39" s="21"/>
      <c r="F39" s="21"/>
      <c r="G39" s="21"/>
      <c r="H39" s="21"/>
      <c r="I39" s="21"/>
    </row>
    <row r="40" spans="1:9" ht="15">
      <c r="A40" s="21"/>
      <c r="B40" s="21"/>
      <c r="C40" s="21"/>
      <c r="D40" s="21"/>
      <c r="E40" s="21"/>
      <c r="F40" s="21"/>
      <c r="G40" s="21"/>
      <c r="H40" s="21"/>
      <c r="I40" s="21"/>
    </row>
    <row r="41" spans="1:9" ht="15">
      <c r="A41" s="21"/>
      <c r="B41" s="21"/>
      <c r="C41" s="21"/>
      <c r="D41" s="21"/>
      <c r="E41" s="21"/>
      <c r="F41" s="21"/>
      <c r="G41" s="21"/>
      <c r="H41" s="21"/>
      <c r="I41" s="21"/>
    </row>
    <row r="42" spans="1:9" ht="15">
      <c r="A42" s="21"/>
      <c r="B42" s="21"/>
      <c r="C42" s="21"/>
      <c r="D42" s="21"/>
      <c r="E42" s="21"/>
      <c r="F42" s="21"/>
      <c r="G42" s="21"/>
      <c r="H42" s="21"/>
      <c r="I42" s="21"/>
    </row>
    <row r="43" spans="1:9" ht="15">
      <c r="A43" s="21"/>
      <c r="B43" s="21"/>
      <c r="C43" s="21"/>
      <c r="D43" s="21"/>
      <c r="E43" s="21"/>
      <c r="F43" s="21"/>
      <c r="G43" s="21"/>
      <c r="H43" s="21"/>
      <c r="I43" s="21"/>
    </row>
    <row r="44" spans="1:9" ht="15">
      <c r="A44" s="21"/>
      <c r="B44" s="21"/>
      <c r="C44" s="21"/>
      <c r="D44" s="21"/>
      <c r="E44" s="21"/>
      <c r="F44" s="21"/>
      <c r="G44" s="21"/>
      <c r="H44" s="21"/>
      <c r="I44" s="21"/>
    </row>
    <row r="45" spans="1:9" ht="15">
      <c r="A45" s="21"/>
      <c r="B45" s="21"/>
      <c r="C45" s="21"/>
      <c r="D45" s="21"/>
      <c r="E45" s="21"/>
      <c r="F45" s="21"/>
      <c r="G45" s="21"/>
      <c r="H45" s="21"/>
      <c r="I45" s="21"/>
    </row>
    <row r="46" spans="1:9" ht="15">
      <c r="A46" s="21"/>
      <c r="B46" s="21"/>
      <c r="C46" s="21"/>
      <c r="D46" s="21"/>
      <c r="E46" s="21"/>
      <c r="F46" s="21"/>
      <c r="G46" s="21"/>
      <c r="H46" s="21"/>
      <c r="I46" s="21"/>
    </row>
  </sheetData>
  <sheetProtection/>
  <mergeCells count="19">
    <mergeCell ref="B13:B20"/>
    <mergeCell ref="A21:D21"/>
    <mergeCell ref="F9:H9"/>
    <mergeCell ref="F10:G10"/>
    <mergeCell ref="F11:F12"/>
    <mergeCell ref="H10:H12"/>
    <mergeCell ref="D9:D12"/>
    <mergeCell ref="B9:B12"/>
    <mergeCell ref="A9:A12"/>
    <mergeCell ref="C9:C12"/>
    <mergeCell ref="E9:E12"/>
    <mergeCell ref="G11:G12"/>
    <mergeCell ref="G8:H8"/>
    <mergeCell ref="E1:H1"/>
    <mergeCell ref="E2:H2"/>
    <mergeCell ref="E3:H3"/>
    <mergeCell ref="E4:H4"/>
    <mergeCell ref="A6:I6"/>
    <mergeCell ref="A7:H7"/>
  </mergeCells>
  <printOptions/>
  <pageMargins left="1.141732283464567" right="0.35433070866141736" top="0.3937007874015748" bottom="0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6.7109375" style="58" customWidth="1"/>
    <col min="2" max="2" width="16.00390625" style="58" customWidth="1"/>
    <col min="3" max="3" width="31.28125" style="58" customWidth="1"/>
    <col min="4" max="4" width="45.8515625" style="58" customWidth="1"/>
    <col min="5" max="5" width="7.421875" style="58" customWidth="1"/>
    <col min="6" max="6" width="6.57421875" style="58" customWidth="1"/>
    <col min="7" max="7" width="11.00390625" style="58" customWidth="1"/>
    <col min="8" max="8" width="7.140625" style="58" customWidth="1"/>
    <col min="9" max="9" width="9.140625" style="58" hidden="1" customWidth="1"/>
    <col min="10" max="16384" width="9.140625" style="58" customWidth="1"/>
  </cols>
  <sheetData>
    <row r="1" spans="5:8" ht="15" customHeight="1">
      <c r="E1" s="160" t="s">
        <v>119</v>
      </c>
      <c r="F1" s="160"/>
      <c r="G1" s="160"/>
      <c r="H1" s="160"/>
    </row>
    <row r="2" spans="5:8" ht="15" customHeight="1">
      <c r="E2" s="160" t="s">
        <v>136</v>
      </c>
      <c r="F2" s="160"/>
      <c r="G2" s="160"/>
      <c r="H2" s="160"/>
    </row>
    <row r="3" spans="5:8" ht="15" customHeight="1">
      <c r="E3" s="160" t="s">
        <v>130</v>
      </c>
      <c r="F3" s="160"/>
      <c r="G3" s="160"/>
      <c r="H3" s="160"/>
    </row>
    <row r="4" spans="5:8" ht="15" customHeight="1">
      <c r="E4" s="160" t="s">
        <v>120</v>
      </c>
      <c r="F4" s="160"/>
      <c r="G4" s="160"/>
      <c r="H4" s="160"/>
    </row>
    <row r="5" spans="5:8" ht="15" customHeight="1">
      <c r="E5" s="84"/>
      <c r="F5" s="84"/>
      <c r="G5" s="84"/>
      <c r="H5" s="84"/>
    </row>
    <row r="6" spans="1:9" ht="13.5" customHeight="1">
      <c r="A6" s="161" t="s">
        <v>141</v>
      </c>
      <c r="B6" s="161"/>
      <c r="C6" s="161"/>
      <c r="D6" s="161"/>
      <c r="E6" s="161"/>
      <c r="F6" s="161"/>
      <c r="G6" s="161"/>
      <c r="H6" s="161"/>
      <c r="I6" s="161"/>
    </row>
    <row r="7" spans="7:8" ht="14.25" customHeight="1">
      <c r="G7" s="162" t="s">
        <v>95</v>
      </c>
      <c r="H7" s="162"/>
    </row>
    <row r="8" spans="1:8" ht="15.75" customHeight="1">
      <c r="A8" s="157" t="s">
        <v>34</v>
      </c>
      <c r="B8" s="157" t="s">
        <v>45</v>
      </c>
      <c r="C8" s="157" t="s">
        <v>46</v>
      </c>
      <c r="D8" s="157" t="s">
        <v>51</v>
      </c>
      <c r="E8" s="157" t="s">
        <v>1</v>
      </c>
      <c r="F8" s="114" t="s">
        <v>2</v>
      </c>
      <c r="G8" s="156"/>
      <c r="H8" s="115"/>
    </row>
    <row r="9" spans="1:8" ht="12.75" customHeight="1">
      <c r="A9" s="157"/>
      <c r="B9" s="157"/>
      <c r="C9" s="157"/>
      <c r="D9" s="157"/>
      <c r="E9" s="157"/>
      <c r="F9" s="114" t="s">
        <v>3</v>
      </c>
      <c r="G9" s="115"/>
      <c r="H9" s="157" t="s">
        <v>4</v>
      </c>
    </row>
    <row r="10" spans="1:8" ht="15" customHeight="1">
      <c r="A10" s="157"/>
      <c r="B10" s="157"/>
      <c r="C10" s="157"/>
      <c r="D10" s="157"/>
      <c r="E10" s="157"/>
      <c r="F10" s="157" t="s">
        <v>5</v>
      </c>
      <c r="G10" s="157" t="s">
        <v>6</v>
      </c>
      <c r="H10" s="157"/>
    </row>
    <row r="11" spans="1:8" ht="15" customHeight="1">
      <c r="A11" s="157"/>
      <c r="B11" s="157"/>
      <c r="C11" s="157"/>
      <c r="D11" s="157"/>
      <c r="E11" s="157"/>
      <c r="F11" s="157"/>
      <c r="G11" s="157"/>
      <c r="H11" s="157"/>
    </row>
    <row r="12" spans="1:8" ht="15" customHeight="1">
      <c r="A12" s="71">
        <v>36</v>
      </c>
      <c r="B12" s="155" t="s">
        <v>26</v>
      </c>
      <c r="C12" s="158" t="s">
        <v>7</v>
      </c>
      <c r="D12" s="25" t="s">
        <v>89</v>
      </c>
      <c r="E12" s="60">
        <f aca="true" t="shared" si="0" ref="E12:E21">SUM(F12,H12)</f>
        <v>-323.40000000000003</v>
      </c>
      <c r="F12" s="60">
        <f>SUM(F13:F17)</f>
        <v>-7.8</v>
      </c>
      <c r="G12" s="60">
        <f>SUM(G13:G17)</f>
        <v>-2</v>
      </c>
      <c r="H12" s="60">
        <f>SUM(H13:H17)</f>
        <v>-315.6</v>
      </c>
    </row>
    <row r="13" spans="1:8" ht="30.75" customHeight="1">
      <c r="A13" s="71" t="s">
        <v>126</v>
      </c>
      <c r="B13" s="138"/>
      <c r="C13" s="159"/>
      <c r="D13" s="25" t="s">
        <v>118</v>
      </c>
      <c r="E13" s="60">
        <f t="shared" si="0"/>
        <v>-141.3</v>
      </c>
      <c r="F13" s="74">
        <v>-1</v>
      </c>
      <c r="G13" s="60">
        <v>-0.8</v>
      </c>
      <c r="H13" s="60">
        <v>-140.3</v>
      </c>
    </row>
    <row r="14" spans="1:8" ht="30.75" customHeight="1">
      <c r="A14" s="71" t="s">
        <v>127</v>
      </c>
      <c r="B14" s="138"/>
      <c r="C14" s="159"/>
      <c r="D14" s="25" t="s">
        <v>103</v>
      </c>
      <c r="E14" s="60">
        <f t="shared" si="0"/>
        <v>-251.8</v>
      </c>
      <c r="F14" s="74">
        <v>-6.8</v>
      </c>
      <c r="G14" s="60">
        <v>-1.2</v>
      </c>
      <c r="H14" s="60">
        <v>-245</v>
      </c>
    </row>
    <row r="15" spans="1:14" ht="29.25" customHeight="1">
      <c r="A15" s="71" t="s">
        <v>147</v>
      </c>
      <c r="B15" s="138"/>
      <c r="C15" s="67" t="s">
        <v>7</v>
      </c>
      <c r="D15" s="8" t="s">
        <v>132</v>
      </c>
      <c r="E15" s="60">
        <f>SUM(F15,H15)</f>
        <v>46</v>
      </c>
      <c r="F15" s="73"/>
      <c r="G15" s="60"/>
      <c r="H15" s="60">
        <v>46</v>
      </c>
      <c r="M15" s="61"/>
      <c r="N15" s="64"/>
    </row>
    <row r="16" spans="1:14" ht="29.25" customHeight="1">
      <c r="A16" s="71" t="s">
        <v>145</v>
      </c>
      <c r="B16" s="138"/>
      <c r="C16" s="67" t="s">
        <v>7</v>
      </c>
      <c r="D16" s="25" t="s">
        <v>146</v>
      </c>
      <c r="E16" s="60">
        <f>SUM(F16,H16)</f>
        <v>-0.8</v>
      </c>
      <c r="F16" s="73"/>
      <c r="G16" s="60"/>
      <c r="H16" s="60">
        <v>-0.8</v>
      </c>
      <c r="M16" s="61"/>
      <c r="N16" s="64"/>
    </row>
    <row r="17" spans="1:14" ht="46.5" customHeight="1">
      <c r="A17" s="71" t="s">
        <v>149</v>
      </c>
      <c r="B17" s="139"/>
      <c r="C17" s="67" t="s">
        <v>7</v>
      </c>
      <c r="D17" s="25" t="s">
        <v>150</v>
      </c>
      <c r="E17" s="60">
        <f>SUM(F17,H17)</f>
        <v>24.5</v>
      </c>
      <c r="F17" s="73"/>
      <c r="G17" s="60"/>
      <c r="H17" s="60">
        <v>24.5</v>
      </c>
      <c r="M17" s="61"/>
      <c r="N17" s="64"/>
    </row>
    <row r="18" spans="1:11" ht="27.75" customHeight="1">
      <c r="A18" s="72">
        <v>64</v>
      </c>
      <c r="B18" s="83" t="s">
        <v>29</v>
      </c>
      <c r="C18" s="42" t="s">
        <v>7</v>
      </c>
      <c r="D18" s="67" t="s">
        <v>151</v>
      </c>
      <c r="E18" s="60">
        <f t="shared" si="0"/>
        <v>71.10000000000001</v>
      </c>
      <c r="F18" s="60">
        <v>-0.1</v>
      </c>
      <c r="G18" s="60"/>
      <c r="H18" s="60">
        <v>71.2</v>
      </c>
      <c r="I18" s="61"/>
      <c r="J18" s="90">
        <v>44.2</v>
      </c>
      <c r="K18" s="92">
        <v>26.9</v>
      </c>
    </row>
    <row r="19" spans="1:9" ht="15" customHeight="1">
      <c r="A19" s="152" t="s">
        <v>67</v>
      </c>
      <c r="B19" s="153"/>
      <c r="C19" s="153"/>
      <c r="D19" s="154"/>
      <c r="E19" s="60">
        <f t="shared" si="0"/>
        <v>-323.40000000000003</v>
      </c>
      <c r="F19" s="60">
        <f>F12</f>
        <v>-7.8</v>
      </c>
      <c r="G19" s="60">
        <f>G12</f>
        <v>-2</v>
      </c>
      <c r="H19" s="60">
        <f>H12</f>
        <v>-315.6</v>
      </c>
      <c r="I19" s="61"/>
    </row>
    <row r="20" spans="1:9" ht="15" customHeight="1">
      <c r="A20" s="114" t="s">
        <v>71</v>
      </c>
      <c r="B20" s="156"/>
      <c r="C20" s="156"/>
      <c r="D20" s="115"/>
      <c r="E20" s="60">
        <f t="shared" si="0"/>
        <v>71.10000000000001</v>
      </c>
      <c r="F20" s="60">
        <f>SUM(F18)</f>
        <v>-0.1</v>
      </c>
      <c r="G20" s="60">
        <f>SUM(G18)</f>
        <v>0</v>
      </c>
      <c r="H20" s="60">
        <f>SUM(H18)</f>
        <v>71.2</v>
      </c>
      <c r="I20" s="61"/>
    </row>
    <row r="21" spans="1:10" ht="15" customHeight="1">
      <c r="A21" s="116" t="s">
        <v>97</v>
      </c>
      <c r="B21" s="151"/>
      <c r="C21" s="151"/>
      <c r="D21" s="117"/>
      <c r="E21" s="62">
        <f t="shared" si="0"/>
        <v>-252.30000000000004</v>
      </c>
      <c r="F21" s="62">
        <f>SUM(F19:F20)</f>
        <v>-7.8999999999999995</v>
      </c>
      <c r="G21" s="62">
        <f>SUM(G19:G20)</f>
        <v>-2</v>
      </c>
      <c r="H21" s="62">
        <f>SUM(H19:H20)</f>
        <v>-244.40000000000003</v>
      </c>
      <c r="J21" s="61"/>
    </row>
    <row r="22" spans="1:8" ht="15" customHeight="1">
      <c r="A22" s="59"/>
      <c r="B22" s="59"/>
      <c r="C22" s="59"/>
      <c r="D22" s="59"/>
      <c r="E22" s="63"/>
      <c r="F22" s="63"/>
      <c r="G22" s="63"/>
      <c r="H22" s="63"/>
    </row>
    <row r="23" spans="1:9" ht="15" customHeight="1">
      <c r="A23" s="59"/>
      <c r="B23" s="59"/>
      <c r="C23" s="59"/>
      <c r="D23" s="81"/>
      <c r="E23" s="61"/>
      <c r="F23" s="63"/>
      <c r="G23" s="63"/>
      <c r="H23" s="63"/>
      <c r="I23" s="63"/>
    </row>
    <row r="24" spans="4:5" ht="15">
      <c r="D24" s="81"/>
      <c r="E24" s="61"/>
    </row>
    <row r="25" ht="15">
      <c r="E25" s="61"/>
    </row>
  </sheetData>
  <sheetProtection/>
  <mergeCells count="21">
    <mergeCell ref="E1:H1"/>
    <mergeCell ref="E2:H2"/>
    <mergeCell ref="E3:H3"/>
    <mergeCell ref="E4:H4"/>
    <mergeCell ref="A6:I6"/>
    <mergeCell ref="G7:H7"/>
    <mergeCell ref="H9:H11"/>
    <mergeCell ref="A8:A11"/>
    <mergeCell ref="B8:B11"/>
    <mergeCell ref="F9:G9"/>
    <mergeCell ref="G10:G11"/>
    <mergeCell ref="F8:H8"/>
    <mergeCell ref="A21:D21"/>
    <mergeCell ref="A19:D19"/>
    <mergeCell ref="B12:B17"/>
    <mergeCell ref="A20:D20"/>
    <mergeCell ref="F10:F11"/>
    <mergeCell ref="E8:E11"/>
    <mergeCell ref="C12:C14"/>
    <mergeCell ref="C8:C11"/>
    <mergeCell ref="D8:D11"/>
  </mergeCells>
  <printOptions/>
  <pageMargins left="1.141732283464567" right="0.35433070866141736" top="0.3937007874015748" bottom="0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L18" sqref="L18"/>
    </sheetView>
  </sheetViews>
  <sheetFormatPr defaultColWidth="9.140625" defaultRowHeight="12.75"/>
  <cols>
    <col min="1" max="1" width="4.00390625" style="14" customWidth="1"/>
    <col min="2" max="2" width="13.00390625" style="14" customWidth="1"/>
    <col min="3" max="3" width="31.7109375" style="14" customWidth="1"/>
    <col min="4" max="4" width="37.7109375" style="14" customWidth="1"/>
    <col min="5" max="6" width="10.7109375" style="14" customWidth="1"/>
    <col min="7" max="7" width="11.421875" style="14" customWidth="1"/>
    <col min="8" max="8" width="10.00390625" style="14" customWidth="1"/>
    <col min="9" max="16384" width="9.140625" style="14" customWidth="1"/>
  </cols>
  <sheetData>
    <row r="1" spans="5:8" ht="12.75" customHeight="1">
      <c r="E1" s="119" t="s">
        <v>85</v>
      </c>
      <c r="F1" s="119"/>
      <c r="G1" s="119"/>
      <c r="H1" s="119"/>
    </row>
    <row r="2" spans="5:8" ht="12.75" customHeight="1">
      <c r="E2" s="119" t="s">
        <v>135</v>
      </c>
      <c r="F2" s="119"/>
      <c r="G2" s="119"/>
      <c r="H2" s="119"/>
    </row>
    <row r="3" spans="5:8" ht="12.75" customHeight="1">
      <c r="E3" s="119" t="s">
        <v>129</v>
      </c>
      <c r="F3" s="119"/>
      <c r="G3" s="119"/>
      <c r="H3" s="119"/>
    </row>
    <row r="4" spans="5:8" ht="13.5" customHeight="1">
      <c r="E4" s="119" t="s">
        <v>181</v>
      </c>
      <c r="F4" s="119"/>
      <c r="G4" s="119"/>
      <c r="H4" s="119"/>
    </row>
    <row r="5" ht="15.75" customHeight="1"/>
    <row r="6" spans="1:8" ht="26.25" customHeight="1">
      <c r="A6" s="141" t="s">
        <v>142</v>
      </c>
      <c r="B6" s="141"/>
      <c r="C6" s="141"/>
      <c r="D6" s="141"/>
      <c r="E6" s="141"/>
      <c r="F6" s="141"/>
      <c r="G6" s="141"/>
      <c r="H6" s="141"/>
    </row>
    <row r="7" spans="7:8" ht="15" customHeight="1">
      <c r="G7" s="140" t="s">
        <v>95</v>
      </c>
      <c r="H7" s="140"/>
    </row>
    <row r="8" spans="1:8" ht="15.75" customHeight="1">
      <c r="A8" s="167" t="s">
        <v>34</v>
      </c>
      <c r="B8" s="163" t="s">
        <v>45</v>
      </c>
      <c r="C8" s="163" t="s">
        <v>46</v>
      </c>
      <c r="D8" s="163" t="s">
        <v>51</v>
      </c>
      <c r="E8" s="163" t="s">
        <v>1</v>
      </c>
      <c r="F8" s="163" t="s">
        <v>2</v>
      </c>
      <c r="G8" s="163"/>
      <c r="H8" s="163"/>
    </row>
    <row r="9" spans="1:8" ht="17.25" customHeight="1">
      <c r="A9" s="167"/>
      <c r="B9" s="163"/>
      <c r="C9" s="163"/>
      <c r="D9" s="163"/>
      <c r="E9" s="163"/>
      <c r="F9" s="163" t="s">
        <v>3</v>
      </c>
      <c r="G9" s="163"/>
      <c r="H9" s="163" t="s">
        <v>4</v>
      </c>
    </row>
    <row r="10" spans="1:8" ht="15" customHeight="1">
      <c r="A10" s="167"/>
      <c r="B10" s="163"/>
      <c r="C10" s="163"/>
      <c r="D10" s="163"/>
      <c r="E10" s="163"/>
      <c r="F10" s="163" t="s">
        <v>5</v>
      </c>
      <c r="G10" s="163" t="s">
        <v>6</v>
      </c>
      <c r="H10" s="163"/>
    </row>
    <row r="11" spans="1:8" ht="12.75" customHeight="1">
      <c r="A11" s="167"/>
      <c r="B11" s="163"/>
      <c r="C11" s="163"/>
      <c r="D11" s="163"/>
      <c r="E11" s="163"/>
      <c r="F11" s="163"/>
      <c r="G11" s="163"/>
      <c r="H11" s="163"/>
    </row>
    <row r="12" spans="1:8" ht="28.5" customHeight="1">
      <c r="A12" s="7">
        <v>1</v>
      </c>
      <c r="B12" s="155" t="s">
        <v>25</v>
      </c>
      <c r="C12" s="56" t="s">
        <v>98</v>
      </c>
      <c r="D12" s="8" t="s">
        <v>99</v>
      </c>
      <c r="E12" s="16">
        <f aca="true" t="shared" si="0" ref="E12:E28">SUM(F12,H12)</f>
        <v>5.7</v>
      </c>
      <c r="F12" s="16">
        <v>3.7</v>
      </c>
      <c r="G12" s="16"/>
      <c r="H12" s="16">
        <v>2</v>
      </c>
    </row>
    <row r="13" spans="1:8" ht="14.25" customHeight="1">
      <c r="A13" s="7">
        <v>5</v>
      </c>
      <c r="B13" s="168"/>
      <c r="C13" s="8" t="s">
        <v>86</v>
      </c>
      <c r="D13" s="8" t="s">
        <v>87</v>
      </c>
      <c r="E13" s="16">
        <f t="shared" si="0"/>
        <v>0</v>
      </c>
      <c r="F13" s="16"/>
      <c r="G13" s="16">
        <v>-0.4</v>
      </c>
      <c r="H13" s="16"/>
    </row>
    <row r="14" spans="1:8" ht="14.25" customHeight="1">
      <c r="A14" s="7">
        <v>6</v>
      </c>
      <c r="B14" s="168"/>
      <c r="C14" s="8" t="s">
        <v>23</v>
      </c>
      <c r="D14" s="8" t="s">
        <v>48</v>
      </c>
      <c r="E14" s="16">
        <f t="shared" si="0"/>
        <v>-0.5</v>
      </c>
      <c r="F14" s="16">
        <v>-0.5</v>
      </c>
      <c r="G14" s="16">
        <v>-0.1</v>
      </c>
      <c r="H14" s="16"/>
    </row>
    <row r="15" spans="1:8" ht="14.25" customHeight="1">
      <c r="A15" s="7">
        <v>8</v>
      </c>
      <c r="B15" s="168"/>
      <c r="C15" s="8" t="s">
        <v>11</v>
      </c>
      <c r="D15" s="8" t="s">
        <v>50</v>
      </c>
      <c r="E15" s="16">
        <f t="shared" si="0"/>
        <v>-0.4</v>
      </c>
      <c r="F15" s="16">
        <v>-0.4</v>
      </c>
      <c r="G15" s="16"/>
      <c r="H15" s="16"/>
    </row>
    <row r="16" spans="1:8" ht="14.25" customHeight="1">
      <c r="A16" s="7">
        <v>14</v>
      </c>
      <c r="B16" s="168"/>
      <c r="C16" s="1" t="s">
        <v>148</v>
      </c>
      <c r="D16" s="8" t="s">
        <v>58</v>
      </c>
      <c r="E16" s="16">
        <f t="shared" si="0"/>
        <v>-0.3</v>
      </c>
      <c r="F16" s="16">
        <v>-0.3</v>
      </c>
      <c r="G16" s="16"/>
      <c r="H16" s="16"/>
    </row>
    <row r="17" spans="1:8" ht="14.25" customHeight="1">
      <c r="A17" s="7">
        <v>15</v>
      </c>
      <c r="B17" s="168"/>
      <c r="C17" s="8" t="s">
        <v>13</v>
      </c>
      <c r="D17" s="8" t="s">
        <v>59</v>
      </c>
      <c r="E17" s="16">
        <f t="shared" si="0"/>
        <v>-0.3</v>
      </c>
      <c r="F17" s="16">
        <v>-0.3</v>
      </c>
      <c r="G17" s="16"/>
      <c r="H17" s="16"/>
    </row>
    <row r="18" spans="1:8" ht="14.25" customHeight="1">
      <c r="A18" s="7">
        <v>17</v>
      </c>
      <c r="B18" s="168"/>
      <c r="C18" s="8" t="s">
        <v>19</v>
      </c>
      <c r="D18" s="8" t="s">
        <v>60</v>
      </c>
      <c r="E18" s="16">
        <f t="shared" si="0"/>
        <v>-5.4</v>
      </c>
      <c r="F18" s="16">
        <v>-5.4</v>
      </c>
      <c r="G18" s="16"/>
      <c r="H18" s="16"/>
    </row>
    <row r="19" spans="1:8" ht="14.25" customHeight="1">
      <c r="A19" s="7">
        <v>19</v>
      </c>
      <c r="B19" s="168"/>
      <c r="C19" s="8" t="s">
        <v>20</v>
      </c>
      <c r="D19" s="8" t="s">
        <v>61</v>
      </c>
      <c r="E19" s="16">
        <f t="shared" si="0"/>
        <v>-3</v>
      </c>
      <c r="F19" s="16">
        <v>-3</v>
      </c>
      <c r="G19" s="16"/>
      <c r="H19" s="16"/>
    </row>
    <row r="20" spans="1:8" ht="14.25" customHeight="1">
      <c r="A20" s="7">
        <v>20</v>
      </c>
      <c r="B20" s="168"/>
      <c r="C20" s="8" t="s">
        <v>21</v>
      </c>
      <c r="D20" s="8" t="s">
        <v>62</v>
      </c>
      <c r="E20" s="16">
        <f t="shared" si="0"/>
        <v>0</v>
      </c>
      <c r="F20" s="16">
        <v>-0.9</v>
      </c>
      <c r="G20" s="16"/>
      <c r="H20" s="16">
        <v>0.9</v>
      </c>
    </row>
    <row r="21" spans="1:8" ht="14.25" customHeight="1">
      <c r="A21" s="7">
        <v>22</v>
      </c>
      <c r="B21" s="168"/>
      <c r="C21" s="8" t="s">
        <v>12</v>
      </c>
      <c r="D21" s="8" t="s">
        <v>63</v>
      </c>
      <c r="E21" s="16">
        <f t="shared" si="0"/>
        <v>-2.4</v>
      </c>
      <c r="F21" s="16">
        <v>-2.4</v>
      </c>
      <c r="G21" s="16"/>
      <c r="H21" s="16"/>
    </row>
    <row r="22" spans="1:8" ht="28.5" customHeight="1">
      <c r="A22" s="7">
        <v>23</v>
      </c>
      <c r="B22" s="168"/>
      <c r="C22" s="26" t="s">
        <v>82</v>
      </c>
      <c r="D22" s="26" t="s">
        <v>83</v>
      </c>
      <c r="E22" s="16">
        <f t="shared" si="0"/>
        <v>-1.3</v>
      </c>
      <c r="F22" s="16">
        <v>-1.3</v>
      </c>
      <c r="G22" s="16"/>
      <c r="H22" s="16"/>
    </row>
    <row r="23" spans="1:8" ht="18" customHeight="1">
      <c r="A23" s="7">
        <v>25</v>
      </c>
      <c r="B23" s="168"/>
      <c r="C23" s="8" t="s">
        <v>14</v>
      </c>
      <c r="D23" s="8" t="s">
        <v>64</v>
      </c>
      <c r="E23" s="16">
        <f t="shared" si="0"/>
        <v>0</v>
      </c>
      <c r="F23" s="16">
        <v>0.8</v>
      </c>
      <c r="G23" s="16">
        <v>1.9</v>
      </c>
      <c r="H23" s="16">
        <v>-0.8</v>
      </c>
    </row>
    <row r="24" spans="1:8" ht="18" customHeight="1">
      <c r="A24" s="7">
        <v>26</v>
      </c>
      <c r="B24" s="168"/>
      <c r="C24" s="8" t="s">
        <v>15</v>
      </c>
      <c r="D24" s="8" t="s">
        <v>65</v>
      </c>
      <c r="E24" s="16">
        <f t="shared" si="0"/>
        <v>0</v>
      </c>
      <c r="F24" s="16">
        <v>1.4</v>
      </c>
      <c r="G24" s="16">
        <v>1.4</v>
      </c>
      <c r="H24" s="16">
        <v>-1.4</v>
      </c>
    </row>
    <row r="25" spans="1:8" ht="18" customHeight="1">
      <c r="A25" s="7">
        <v>27</v>
      </c>
      <c r="B25" s="169"/>
      <c r="C25" s="42" t="s">
        <v>84</v>
      </c>
      <c r="D25" s="42" t="s">
        <v>79</v>
      </c>
      <c r="E25" s="16">
        <f t="shared" si="0"/>
        <v>1.5</v>
      </c>
      <c r="F25" s="16">
        <v>1.5</v>
      </c>
      <c r="G25" s="16"/>
      <c r="H25" s="16"/>
    </row>
    <row r="26" spans="1:8" ht="14.25" customHeight="1">
      <c r="A26" s="7">
        <v>30</v>
      </c>
      <c r="B26" s="83" t="s">
        <v>27</v>
      </c>
      <c r="C26" s="8" t="s">
        <v>44</v>
      </c>
      <c r="D26" s="8" t="s">
        <v>52</v>
      </c>
      <c r="E26" s="16">
        <f t="shared" si="0"/>
        <v>2</v>
      </c>
      <c r="F26" s="16">
        <v>2</v>
      </c>
      <c r="G26" s="16"/>
      <c r="H26" s="16"/>
    </row>
    <row r="27" spans="1:8" ht="14.25" customHeight="1">
      <c r="A27" s="7">
        <v>34</v>
      </c>
      <c r="B27" s="143" t="s">
        <v>30</v>
      </c>
      <c r="C27" s="8" t="s">
        <v>40</v>
      </c>
      <c r="D27" s="8" t="s">
        <v>53</v>
      </c>
      <c r="E27" s="16">
        <f t="shared" si="0"/>
        <v>1.5</v>
      </c>
      <c r="F27" s="16">
        <v>1.5</v>
      </c>
      <c r="G27" s="16"/>
      <c r="H27" s="16"/>
    </row>
    <row r="28" spans="1:8" ht="14.25" customHeight="1">
      <c r="A28" s="7">
        <v>37</v>
      </c>
      <c r="B28" s="163"/>
      <c r="C28" s="8" t="s">
        <v>39</v>
      </c>
      <c r="D28" s="8" t="s">
        <v>54</v>
      </c>
      <c r="E28" s="16">
        <f t="shared" si="0"/>
        <v>-0.3</v>
      </c>
      <c r="F28" s="16">
        <v>-0.3</v>
      </c>
      <c r="G28" s="16"/>
      <c r="H28" s="16"/>
    </row>
    <row r="29" spans="1:8" ht="15" customHeight="1">
      <c r="A29" s="164" t="s">
        <v>66</v>
      </c>
      <c r="B29" s="165"/>
      <c r="C29" s="165"/>
      <c r="D29" s="166"/>
      <c r="E29" s="16">
        <f>SUM(F29,H29)</f>
        <v>-6.4</v>
      </c>
      <c r="F29" s="16">
        <f>SUM(F12:F25)</f>
        <v>-7.1</v>
      </c>
      <c r="G29" s="16">
        <f>SUM(G12:G25)</f>
        <v>2.8</v>
      </c>
      <c r="H29" s="16">
        <f>SUM(H12:H25)</f>
        <v>0.6999999999999997</v>
      </c>
    </row>
    <row r="30" spans="1:13" ht="15" customHeight="1">
      <c r="A30" s="148" t="s">
        <v>68</v>
      </c>
      <c r="B30" s="149"/>
      <c r="C30" s="149"/>
      <c r="D30" s="150"/>
      <c r="E30" s="16">
        <f>SUM(F30,H30)</f>
        <v>2</v>
      </c>
      <c r="F30" s="16">
        <f>SUM(F26)</f>
        <v>2</v>
      </c>
      <c r="G30" s="16">
        <f>SUM(G26)</f>
        <v>0</v>
      </c>
      <c r="H30" s="16">
        <f>SUM(H26)</f>
        <v>0</v>
      </c>
      <c r="K30" s="17"/>
      <c r="L30" s="17"/>
      <c r="M30" s="17"/>
    </row>
    <row r="31" spans="1:8" ht="15" customHeight="1">
      <c r="A31" s="148" t="s">
        <v>69</v>
      </c>
      <c r="B31" s="149"/>
      <c r="C31" s="149"/>
      <c r="D31" s="150"/>
      <c r="E31" s="16">
        <f>SUM(F31,H31)</f>
        <v>1.2</v>
      </c>
      <c r="F31" s="16">
        <f>SUM(F27:F28)</f>
        <v>1.2</v>
      </c>
      <c r="G31" s="16">
        <f>SUM(G27:G28)</f>
        <v>0</v>
      </c>
      <c r="H31" s="16">
        <f>SUM(H27:H28)</f>
        <v>0</v>
      </c>
    </row>
    <row r="32" spans="1:8" ht="15" customHeight="1">
      <c r="A32" s="144" t="s">
        <v>97</v>
      </c>
      <c r="B32" s="146"/>
      <c r="C32" s="146"/>
      <c r="D32" s="147"/>
      <c r="E32" s="50">
        <f>F32+H32</f>
        <v>-3.1999999999999997</v>
      </c>
      <c r="F32" s="50">
        <f>SUM(F29:F31)</f>
        <v>-3.8999999999999995</v>
      </c>
      <c r="G32" s="50">
        <f>SUM(G29:G31)</f>
        <v>2.8</v>
      </c>
      <c r="H32" s="50">
        <f>SUM(H29:H31)</f>
        <v>0.6999999999999997</v>
      </c>
    </row>
    <row r="34" spans="6:8" ht="15">
      <c r="F34" s="17"/>
      <c r="G34" s="17"/>
      <c r="H34" s="17"/>
    </row>
    <row r="35" spans="5:8" ht="15">
      <c r="E35" s="17"/>
      <c r="F35" s="17"/>
      <c r="G35" s="17"/>
      <c r="H35" s="17"/>
    </row>
    <row r="36" spans="5:8" ht="15">
      <c r="E36" s="17"/>
      <c r="F36" s="17"/>
      <c r="G36" s="17"/>
      <c r="H36" s="17"/>
    </row>
    <row r="37" ht="15">
      <c r="F37" s="17"/>
    </row>
    <row r="38" spans="5:8" ht="15">
      <c r="E38" s="17"/>
      <c r="F38" s="17"/>
      <c r="G38" s="17"/>
      <c r="H38" s="17"/>
    </row>
  </sheetData>
  <sheetProtection/>
  <mergeCells count="22">
    <mergeCell ref="G7:H7"/>
    <mergeCell ref="A8:A11"/>
    <mergeCell ref="B12:B25"/>
    <mergeCell ref="A31:D31"/>
    <mergeCell ref="E1:H1"/>
    <mergeCell ref="E2:H2"/>
    <mergeCell ref="E3:H3"/>
    <mergeCell ref="E4:H4"/>
    <mergeCell ref="A6:H6"/>
    <mergeCell ref="B8:B11"/>
    <mergeCell ref="A32:D32"/>
    <mergeCell ref="G10:G11"/>
    <mergeCell ref="B27:B28"/>
    <mergeCell ref="A29:D29"/>
    <mergeCell ref="A30:D30"/>
    <mergeCell ref="H9:H11"/>
    <mergeCell ref="F10:F11"/>
    <mergeCell ref="E8:E11"/>
    <mergeCell ref="C8:C11"/>
    <mergeCell ref="D8:D11"/>
    <mergeCell ref="F8:H8"/>
    <mergeCell ref="F9:G9"/>
  </mergeCells>
  <printOptions/>
  <pageMargins left="1.141732283464567" right="0.35433070866141736" top="0.3937007874015748" bottom="0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O20" sqref="O20"/>
    </sheetView>
  </sheetViews>
  <sheetFormatPr defaultColWidth="9.140625" defaultRowHeight="12.75"/>
  <cols>
    <col min="1" max="1" width="7.8515625" style="10" customWidth="1"/>
    <col min="2" max="2" width="61.28125" style="10" customWidth="1"/>
    <col min="3" max="3" width="3.7109375" style="10" customWidth="1"/>
    <col min="4" max="4" width="13.421875" style="10" customWidth="1"/>
    <col min="5" max="5" width="12.00390625" style="10" customWidth="1"/>
    <col min="6" max="6" width="11.421875" style="10" customWidth="1"/>
    <col min="7" max="7" width="10.421875" style="10" customWidth="1"/>
    <col min="8" max="16384" width="9.140625" style="10" customWidth="1"/>
  </cols>
  <sheetData>
    <row r="1" spans="4:7" ht="12.75" customHeight="1">
      <c r="D1" s="119" t="s">
        <v>85</v>
      </c>
      <c r="E1" s="119"/>
      <c r="F1" s="119"/>
      <c r="G1" s="119"/>
    </row>
    <row r="2" spans="4:7" ht="12.75" customHeight="1">
      <c r="D2" s="119" t="s">
        <v>135</v>
      </c>
      <c r="E2" s="119"/>
      <c r="F2" s="119"/>
      <c r="G2" s="119"/>
    </row>
    <row r="3" spans="4:7" ht="12.75" customHeight="1">
      <c r="D3" s="119" t="s">
        <v>129</v>
      </c>
      <c r="E3" s="119"/>
      <c r="F3" s="119"/>
      <c r="G3" s="119"/>
    </row>
    <row r="4" spans="4:7" ht="15">
      <c r="D4" s="172" t="s">
        <v>121</v>
      </c>
      <c r="E4" s="172"/>
      <c r="F4" s="172"/>
      <c r="G4" s="172"/>
    </row>
    <row r="5" spans="4:7" ht="15">
      <c r="D5" s="30"/>
      <c r="E5" s="30"/>
      <c r="F5" s="30"/>
      <c r="G5" s="30"/>
    </row>
    <row r="6" spans="1:8" ht="32.25" customHeight="1">
      <c r="A6" s="141" t="s">
        <v>142</v>
      </c>
      <c r="B6" s="141"/>
      <c r="C6" s="141"/>
      <c r="D6" s="141"/>
      <c r="E6" s="141"/>
      <c r="F6" s="141"/>
      <c r="G6" s="141"/>
      <c r="H6" s="141"/>
    </row>
    <row r="7" spans="1:7" ht="15" customHeight="1">
      <c r="A7" s="179"/>
      <c r="B7" s="179"/>
      <c r="C7" s="179"/>
      <c r="D7" s="179"/>
      <c r="E7" s="179"/>
      <c r="F7" s="179"/>
      <c r="G7" s="179"/>
    </row>
    <row r="8" spans="6:7" ht="15">
      <c r="F8" s="180" t="s">
        <v>95</v>
      </c>
      <c r="G8" s="180"/>
    </row>
    <row r="9" spans="1:7" ht="15" customHeight="1">
      <c r="A9" s="125" t="s">
        <v>24</v>
      </c>
      <c r="B9" s="125" t="s">
        <v>18</v>
      </c>
      <c r="C9" s="176" t="s">
        <v>34</v>
      </c>
      <c r="D9" s="175" t="s">
        <v>1</v>
      </c>
      <c r="E9" s="175" t="s">
        <v>2</v>
      </c>
      <c r="F9" s="175"/>
      <c r="G9" s="175"/>
    </row>
    <row r="10" spans="1:7" ht="15" customHeight="1">
      <c r="A10" s="125"/>
      <c r="B10" s="125"/>
      <c r="C10" s="177"/>
      <c r="D10" s="175"/>
      <c r="E10" s="175" t="s">
        <v>3</v>
      </c>
      <c r="F10" s="175"/>
      <c r="G10" s="125" t="s">
        <v>4</v>
      </c>
    </row>
    <row r="11" spans="1:7" ht="15" customHeight="1">
      <c r="A11" s="125"/>
      <c r="B11" s="125"/>
      <c r="C11" s="177"/>
      <c r="D11" s="175"/>
      <c r="E11" s="175" t="s">
        <v>5</v>
      </c>
      <c r="F11" s="175" t="s">
        <v>6</v>
      </c>
      <c r="G11" s="125"/>
    </row>
    <row r="12" spans="1:7" ht="19.5" customHeight="1">
      <c r="A12" s="125"/>
      <c r="B12" s="125"/>
      <c r="C12" s="178"/>
      <c r="D12" s="175"/>
      <c r="E12" s="175"/>
      <c r="F12" s="175"/>
      <c r="G12" s="125"/>
    </row>
    <row r="13" spans="1:9" ht="30.75" customHeight="1">
      <c r="A13" s="44" t="s">
        <v>25</v>
      </c>
      <c r="B13" s="11" t="s">
        <v>22</v>
      </c>
      <c r="C13" s="51">
        <v>1</v>
      </c>
      <c r="D13" s="80">
        <f aca="true" t="shared" si="0" ref="D13:D20">SUM(E13,G13)</f>
        <v>-3.1999999999999993</v>
      </c>
      <c r="E13" s="80">
        <f>SUM('savivaldybės funkcijos(3)'!F35,'mok krepsel(5)'!F21,'biud_ist_pajamos (7)'!F29)</f>
        <v>-30.200000000000003</v>
      </c>
      <c r="F13" s="80">
        <f>SUM('savivaldybės funkcijos(3)'!G35,'mok krepsel(5)'!G21,'biud_ist_pajamos (7)'!G29)</f>
        <v>6.1</v>
      </c>
      <c r="G13" s="80">
        <f>SUM('savivaldybės funkcijos(3)'!H35,'mok krepsel(5)'!H21,'biud_ist_pajamos (7)'!H29)</f>
        <v>27.000000000000004</v>
      </c>
      <c r="I13" s="27"/>
    </row>
    <row r="14" spans="1:9" ht="30.75" customHeight="1">
      <c r="A14" s="45" t="s">
        <v>26</v>
      </c>
      <c r="B14" s="11" t="s">
        <v>38</v>
      </c>
      <c r="C14" s="51">
        <v>2</v>
      </c>
      <c r="D14" s="53">
        <f t="shared" si="0"/>
        <v>-326.90000000000003</v>
      </c>
      <c r="E14" s="53">
        <f>SUM('savivaldybės funkcijos(3)'!F36,' dotacijos ir kt(6)'!F19)</f>
        <v>-42.300000000000004</v>
      </c>
      <c r="F14" s="53">
        <f>SUM('savivaldybės funkcijos(3)'!G36,' dotacijos ir kt(6)'!G19)</f>
        <v>-3</v>
      </c>
      <c r="G14" s="53">
        <f>SUM('savivaldybės funkcijos(3)'!H36,' dotacijos ir kt(6)'!H19)</f>
        <v>-284.6</v>
      </c>
      <c r="I14" s="27"/>
    </row>
    <row r="15" spans="1:9" ht="30.75" customHeight="1">
      <c r="A15" s="45" t="s">
        <v>27</v>
      </c>
      <c r="B15" s="11" t="s">
        <v>72</v>
      </c>
      <c r="C15" s="51">
        <v>4</v>
      </c>
      <c r="D15" s="53">
        <f t="shared" si="0"/>
        <v>-8.299999999999997</v>
      </c>
      <c r="E15" s="53">
        <f>SUM('savivaldybės funkcijos(3)'!F37,'biud_ist_pajamos (7)'!F30)</f>
        <v>-8.299999999999997</v>
      </c>
      <c r="F15" s="53">
        <f>SUM('savivaldybės funkcijos(3)'!G37,'biud_ist_pajamos (7)'!G30)</f>
        <v>-12.2</v>
      </c>
      <c r="G15" s="53">
        <f>SUM('savivaldybės funkcijos(3)'!H37,'biud_ist_pajamos (7)'!H30)</f>
        <v>0</v>
      </c>
      <c r="I15" s="27"/>
    </row>
    <row r="16" spans="1:9" ht="30.75" customHeight="1">
      <c r="A16" s="103" t="s">
        <v>171</v>
      </c>
      <c r="B16" s="104" t="s">
        <v>174</v>
      </c>
      <c r="C16" s="105">
        <v>5</v>
      </c>
      <c r="D16" s="106">
        <f t="shared" si="0"/>
        <v>80</v>
      </c>
      <c r="E16" s="106">
        <f>SUM('savivaldybės funkcijos(3)'!F38)</f>
        <v>80</v>
      </c>
      <c r="F16" s="106">
        <f>SUM('savivaldybės funkcijos(3)'!G38)</f>
        <v>0</v>
      </c>
      <c r="G16" s="106">
        <f>SUM('savivaldybės funkcijos(3)'!H38)</f>
        <v>0</v>
      </c>
      <c r="I16" s="27"/>
    </row>
    <row r="17" spans="1:9" ht="30.75" customHeight="1">
      <c r="A17" s="45" t="s">
        <v>30</v>
      </c>
      <c r="B17" s="11" t="s">
        <v>73</v>
      </c>
      <c r="C17" s="51">
        <v>6</v>
      </c>
      <c r="D17" s="53">
        <f t="shared" si="0"/>
        <v>1.2</v>
      </c>
      <c r="E17" s="53">
        <f>SUM('biud_ist_pajamos (7)'!F31)</f>
        <v>1.2</v>
      </c>
      <c r="F17" s="53">
        <f>SUM('biud_ist_pajamos (7)'!G31)</f>
        <v>0</v>
      </c>
      <c r="G17" s="53">
        <f>SUM('biud_ist_pajamos (7)'!H31)</f>
        <v>0</v>
      </c>
      <c r="I17" s="27"/>
    </row>
    <row r="18" spans="1:9" ht="30.75" customHeight="1">
      <c r="A18" s="45" t="s">
        <v>28</v>
      </c>
      <c r="B18" s="11" t="s">
        <v>74</v>
      </c>
      <c r="C18" s="51">
        <v>7</v>
      </c>
      <c r="D18" s="53">
        <f t="shared" si="0"/>
        <v>0</v>
      </c>
      <c r="E18" s="53">
        <f>SUM('savivaldybės funkcijos(3)'!F39)</f>
        <v>-1</v>
      </c>
      <c r="F18" s="53">
        <f>SUM('savivaldybės funkcijos(3)'!G39)</f>
        <v>0.3</v>
      </c>
      <c r="G18" s="53">
        <f>SUM('savivaldybės funkcijos(3)'!H39)</f>
        <v>1</v>
      </c>
      <c r="I18" s="27"/>
    </row>
    <row r="19" spans="1:9" ht="30.75" customHeight="1">
      <c r="A19" s="45" t="s">
        <v>29</v>
      </c>
      <c r="B19" s="11" t="s">
        <v>75</v>
      </c>
      <c r="C19" s="51">
        <v>8</v>
      </c>
      <c r="D19" s="53">
        <f t="shared" si="0"/>
        <v>81.7</v>
      </c>
      <c r="E19" s="53">
        <f>SUM('savivaldybės funkcijos(3)'!F40,' dotacijos ir kt(6)'!F20)</f>
        <v>-0.1</v>
      </c>
      <c r="F19" s="53">
        <f>SUM('savivaldybės funkcijos(3)'!G40,' dotacijos ir kt(6)'!G20)</f>
        <v>0</v>
      </c>
      <c r="G19" s="53">
        <f>SUM('savivaldybės funkcijos(3)'!H40,' dotacijos ir kt(6)'!H20)</f>
        <v>81.8</v>
      </c>
      <c r="H19" s="35"/>
      <c r="I19" s="36"/>
    </row>
    <row r="20" spans="1:9" ht="18.75" customHeight="1">
      <c r="A20" s="173" t="s">
        <v>94</v>
      </c>
      <c r="B20" s="174"/>
      <c r="C20" s="68">
        <v>9</v>
      </c>
      <c r="D20" s="107">
        <f t="shared" si="0"/>
        <v>-175.5</v>
      </c>
      <c r="E20" s="107">
        <f>SUM(E13:E19)</f>
        <v>-0.6999999999999972</v>
      </c>
      <c r="F20" s="107">
        <f>SUM(F13:F19)</f>
        <v>-8.799999999999999</v>
      </c>
      <c r="G20" s="107">
        <f>SUM(G13:G19)</f>
        <v>-174.8</v>
      </c>
      <c r="H20" s="37"/>
      <c r="I20" s="37"/>
    </row>
    <row r="21" spans="1:9" ht="15" hidden="1">
      <c r="A21" s="12"/>
      <c r="B21" s="13"/>
      <c r="C21" s="52"/>
      <c r="D21" s="54" t="e">
        <f aca="true" t="shared" si="1" ref="D21:D39">SUM(E21,G21)</f>
        <v>#REF!</v>
      </c>
      <c r="E21" s="53" t="e">
        <f>'savivaldybės funkcijos(3)'!F42+#REF!+' dotacijos ir kt(6)'!F24+#REF!</f>
        <v>#REF!</v>
      </c>
      <c r="F21" s="54">
        <f>SUM(F14:F20)</f>
        <v>-23.699999999999996</v>
      </c>
      <c r="G21" s="54">
        <f>SUM(G14:G20)</f>
        <v>-376.6</v>
      </c>
      <c r="H21" s="35"/>
      <c r="I21" s="35"/>
    </row>
    <row r="22" spans="1:9" ht="15" hidden="1">
      <c r="A22" s="12"/>
      <c r="B22" s="13"/>
      <c r="C22" s="52"/>
      <c r="D22" s="54" t="e">
        <f t="shared" si="1"/>
        <v>#REF!</v>
      </c>
      <c r="E22" s="53" t="e">
        <f>'savivaldybės funkcijos(3)'!F43+#REF!+' dotacijos ir kt(6)'!F25+#REF!</f>
        <v>#REF!</v>
      </c>
      <c r="F22" s="54">
        <f>SUM(F15:F21)</f>
        <v>-44.39999999999999</v>
      </c>
      <c r="G22" s="54">
        <f>SUM(G15:G21)</f>
        <v>-468.6</v>
      </c>
      <c r="H22" s="35"/>
      <c r="I22" s="35"/>
    </row>
    <row r="23" spans="1:9" ht="15" hidden="1">
      <c r="A23" s="12"/>
      <c r="B23" s="13"/>
      <c r="C23" s="52"/>
      <c r="D23" s="54" t="e">
        <f t="shared" si="1"/>
        <v>#REF!</v>
      </c>
      <c r="E23" s="53" t="e">
        <f>'savivaldybės funkcijos(3)'!F44+#REF!+' dotacijos ir kt(6)'!F26+#REF!</f>
        <v>#REF!</v>
      </c>
      <c r="F23" s="54">
        <f>SUM(F15:F22)</f>
        <v>-88.79999999999998</v>
      </c>
      <c r="G23" s="54">
        <f>SUM(G15:G22)</f>
        <v>-937.2</v>
      </c>
      <c r="H23" s="35"/>
      <c r="I23" s="35"/>
    </row>
    <row r="24" spans="1:9" ht="15" hidden="1">
      <c r="A24" s="12"/>
      <c r="B24" s="13"/>
      <c r="C24" s="52"/>
      <c r="D24" s="54" t="e">
        <f t="shared" si="1"/>
        <v>#REF!</v>
      </c>
      <c r="E24" s="53" t="e">
        <f>'savivaldybės funkcijos(3)'!F45+#REF!+' dotacijos ir kt(6)'!F27+#REF!</f>
        <v>#REF!</v>
      </c>
      <c r="F24" s="54">
        <f>SUM(F17:F23)</f>
        <v>-165.39999999999998</v>
      </c>
      <c r="G24" s="54">
        <f>SUM(G17:G23)</f>
        <v>-1874.4</v>
      </c>
      <c r="H24" s="35"/>
      <c r="I24" s="35"/>
    </row>
    <row r="25" spans="1:9" ht="15" hidden="1">
      <c r="A25" s="12"/>
      <c r="B25" s="13"/>
      <c r="C25" s="52"/>
      <c r="D25" s="54" t="e">
        <f t="shared" si="1"/>
        <v>#REF!</v>
      </c>
      <c r="E25" s="53" t="e">
        <f>'savivaldybės funkcijos(3)'!F46+#REF!+' dotacijos ir kt(6)'!F28+#REF!</f>
        <v>#REF!</v>
      </c>
      <c r="F25" s="54">
        <f aca="true" t="shared" si="2" ref="F25:F37">SUM(F17:F24)</f>
        <v>-330.79999999999995</v>
      </c>
      <c r="G25" s="54">
        <f aca="true" t="shared" si="3" ref="G25:G37">SUM(G17:G24)</f>
        <v>-3748.8</v>
      </c>
      <c r="H25" s="35"/>
      <c r="I25" s="35"/>
    </row>
    <row r="26" spans="1:9" ht="15" hidden="1">
      <c r="A26" s="12"/>
      <c r="B26" s="13"/>
      <c r="C26" s="52"/>
      <c r="D26" s="54" t="e">
        <f t="shared" si="1"/>
        <v>#REF!</v>
      </c>
      <c r="E26" s="53" t="e">
        <f>'savivaldybės funkcijos(3)'!F47+#REF!+' dotacijos ir kt(6)'!F29+#REF!</f>
        <v>#REF!</v>
      </c>
      <c r="F26" s="54">
        <f t="shared" si="2"/>
        <v>-661.5999999999999</v>
      </c>
      <c r="G26" s="54">
        <f t="shared" si="3"/>
        <v>-7497.6</v>
      </c>
      <c r="H26" s="35"/>
      <c r="I26" s="35"/>
    </row>
    <row r="27" spans="1:9" ht="15" hidden="1">
      <c r="A27" s="12"/>
      <c r="B27" s="13"/>
      <c r="C27" s="52"/>
      <c r="D27" s="54" t="e">
        <f t="shared" si="1"/>
        <v>#REF!</v>
      </c>
      <c r="E27" s="53" t="e">
        <f>'savivaldybės funkcijos(3)'!F48+#REF!+' dotacijos ir kt(6)'!F30+#REF!</f>
        <v>#REF!</v>
      </c>
      <c r="F27" s="54">
        <f t="shared" si="2"/>
        <v>-1323.4999999999998</v>
      </c>
      <c r="G27" s="54">
        <f t="shared" si="3"/>
        <v>-14996.2</v>
      </c>
      <c r="H27" s="35"/>
      <c r="I27" s="35"/>
    </row>
    <row r="28" spans="1:9" ht="15" hidden="1">
      <c r="A28" s="12"/>
      <c r="B28" s="13"/>
      <c r="C28" s="52"/>
      <c r="D28" s="54" t="e">
        <f t="shared" si="1"/>
        <v>#REF!</v>
      </c>
      <c r="E28" s="53" t="e">
        <f>'savivaldybės funkcijos(3)'!F49+#REF!+' dotacijos ir kt(6)'!F31+#REF!</f>
        <v>#REF!</v>
      </c>
      <c r="F28" s="54">
        <f t="shared" si="2"/>
        <v>-2646.9999999999995</v>
      </c>
      <c r="G28" s="54">
        <f t="shared" si="3"/>
        <v>-30074.2</v>
      </c>
      <c r="H28" s="35"/>
      <c r="I28" s="35"/>
    </row>
    <row r="29" spans="1:9" ht="15" hidden="1">
      <c r="A29" s="12"/>
      <c r="B29" s="13"/>
      <c r="C29" s="52"/>
      <c r="D29" s="54" t="e">
        <f t="shared" si="1"/>
        <v>#REF!</v>
      </c>
      <c r="E29" s="53" t="e">
        <f>'savivaldybės funkcijos(3)'!F50+#REF!+' dotacijos ir kt(6)'!F32+#REF!</f>
        <v>#REF!</v>
      </c>
      <c r="F29" s="54">
        <f t="shared" si="2"/>
        <v>-5285.199999999999</v>
      </c>
      <c r="G29" s="54">
        <f t="shared" si="3"/>
        <v>-59973.600000000006</v>
      </c>
      <c r="H29" s="35"/>
      <c r="I29" s="35"/>
    </row>
    <row r="30" spans="1:9" ht="15" hidden="1">
      <c r="A30" s="12"/>
      <c r="B30" s="13"/>
      <c r="C30" s="52"/>
      <c r="D30" s="54" t="e">
        <f t="shared" si="1"/>
        <v>#REF!</v>
      </c>
      <c r="E30" s="53" t="e">
        <f>'savivaldybės funkcijos(3)'!F51+#REF!+' dotacijos ir kt(6)'!F33+#REF!</f>
        <v>#REF!</v>
      </c>
      <c r="F30" s="54">
        <f t="shared" si="2"/>
        <v>-10546.699999999997</v>
      </c>
      <c r="G30" s="54">
        <f t="shared" si="3"/>
        <v>-119570.6</v>
      </c>
      <c r="H30" s="35"/>
      <c r="I30" s="35"/>
    </row>
    <row r="31" spans="1:9" ht="15" hidden="1">
      <c r="A31" s="12"/>
      <c r="B31" s="13"/>
      <c r="C31" s="52"/>
      <c r="D31" s="54" t="e">
        <f t="shared" si="1"/>
        <v>#REF!</v>
      </c>
      <c r="E31" s="53" t="e">
        <f>'savivaldybės funkcijos(3)'!F52+#REF!+' dotacijos ir kt(6)'!F34+#REF!</f>
        <v>#REF!</v>
      </c>
      <c r="F31" s="54">
        <f t="shared" si="2"/>
        <v>-21048.999999999993</v>
      </c>
      <c r="G31" s="54">
        <f t="shared" si="3"/>
        <v>-238672.6</v>
      </c>
      <c r="H31" s="35"/>
      <c r="I31" s="35"/>
    </row>
    <row r="32" spans="1:9" ht="15" hidden="1">
      <c r="A32" s="12"/>
      <c r="B32" s="13"/>
      <c r="C32" s="52"/>
      <c r="D32" s="54" t="e">
        <f t="shared" si="1"/>
        <v>#REF!</v>
      </c>
      <c r="E32" s="53" t="e">
        <f>'savivaldybės funkcijos(3)'!F53+#REF!+' dotacijos ir kt(6)'!F35+#REF!</f>
        <v>#REF!</v>
      </c>
      <c r="F32" s="54">
        <f t="shared" si="2"/>
        <v>-42009.19999999999</v>
      </c>
      <c r="G32" s="54">
        <f t="shared" si="3"/>
        <v>-476408</v>
      </c>
      <c r="H32" s="35"/>
      <c r="I32" s="35"/>
    </row>
    <row r="33" spans="1:9" ht="15" hidden="1">
      <c r="A33" s="12"/>
      <c r="B33" s="13"/>
      <c r="C33" s="52"/>
      <c r="D33" s="54" t="e">
        <f t="shared" si="1"/>
        <v>#REF!</v>
      </c>
      <c r="E33" s="53" t="e">
        <f>'savivaldybės funkcijos(3)'!F54+#REF!+' dotacijos ir kt(6)'!F36+#REF!</f>
        <v>#REF!</v>
      </c>
      <c r="F33" s="54">
        <f t="shared" si="2"/>
        <v>-83852.99999999997</v>
      </c>
      <c r="G33" s="54">
        <f t="shared" si="3"/>
        <v>-950941.6</v>
      </c>
      <c r="H33" s="35"/>
      <c r="I33" s="35"/>
    </row>
    <row r="34" spans="1:9" ht="15" hidden="1">
      <c r="A34" s="12"/>
      <c r="B34" s="13"/>
      <c r="C34" s="52"/>
      <c r="D34" s="54" t="e">
        <f t="shared" si="1"/>
        <v>#REF!</v>
      </c>
      <c r="E34" s="53" t="e">
        <f>'savivaldybės funkcijos(3)'!F55+#REF!+' dotacijos ir kt(6)'!F37+#REF!</f>
        <v>#REF!</v>
      </c>
      <c r="F34" s="54">
        <f t="shared" si="2"/>
        <v>-167375.19999999995</v>
      </c>
      <c r="G34" s="54">
        <f t="shared" si="3"/>
        <v>-1898134.4</v>
      </c>
      <c r="H34" s="35"/>
      <c r="I34" s="35"/>
    </row>
    <row r="35" spans="1:9" ht="15" hidden="1">
      <c r="A35" s="12"/>
      <c r="B35" s="13"/>
      <c r="C35" s="52"/>
      <c r="D35" s="54" t="e">
        <f t="shared" si="1"/>
        <v>#REF!</v>
      </c>
      <c r="E35" s="53" t="e">
        <f>'savivaldybės funkcijos(3)'!F56+#REF!+' dotacijos ir kt(6)'!F38+#REF!</f>
        <v>#REF!</v>
      </c>
      <c r="F35" s="54">
        <f t="shared" si="2"/>
        <v>-334088.79999999993</v>
      </c>
      <c r="G35" s="54">
        <f t="shared" si="3"/>
        <v>-3788771.1999999997</v>
      </c>
      <c r="H35" s="35"/>
      <c r="I35" s="35"/>
    </row>
    <row r="36" spans="1:9" ht="15" hidden="1">
      <c r="A36" s="12"/>
      <c r="B36" s="13"/>
      <c r="C36" s="52"/>
      <c r="D36" s="54" t="e">
        <f t="shared" si="1"/>
        <v>#REF!</v>
      </c>
      <c r="E36" s="53" t="e">
        <f>'savivaldybės funkcijos(3)'!F57+#REF!+' dotacijos ir kt(6)'!F39+#REF!</f>
        <v>#REF!</v>
      </c>
      <c r="F36" s="54">
        <f t="shared" si="2"/>
        <v>-666854.0999999999</v>
      </c>
      <c r="G36" s="54">
        <f t="shared" si="3"/>
        <v>-7562546.199999999</v>
      </c>
      <c r="H36" s="35"/>
      <c r="I36" s="35"/>
    </row>
    <row r="37" spans="1:9" ht="15" hidden="1">
      <c r="A37" s="12"/>
      <c r="B37" s="13"/>
      <c r="C37" s="52"/>
      <c r="D37" s="75" t="e">
        <f t="shared" si="1"/>
        <v>#REF!</v>
      </c>
      <c r="E37" s="76" t="e">
        <f>'savivaldybės funkcijos(3)'!F58+#REF!+' dotacijos ir kt(6)'!F40+#REF!</f>
        <v>#REF!</v>
      </c>
      <c r="F37" s="75">
        <f t="shared" si="2"/>
        <v>-1331061.1999999997</v>
      </c>
      <c r="G37" s="75">
        <f t="shared" si="3"/>
        <v>-15095018.2</v>
      </c>
      <c r="H37" s="35"/>
      <c r="I37" s="35"/>
    </row>
    <row r="38" spans="1:7" ht="18.75" customHeight="1">
      <c r="A38" s="170" t="s">
        <v>123</v>
      </c>
      <c r="B38" s="170"/>
      <c r="C38" s="77">
        <v>10</v>
      </c>
      <c r="D38" s="53">
        <f t="shared" si="1"/>
        <v>0</v>
      </c>
      <c r="E38" s="53"/>
      <c r="F38" s="53"/>
      <c r="G38" s="53"/>
    </row>
    <row r="39" spans="1:7" ht="18.75" customHeight="1">
      <c r="A39" s="171" t="s">
        <v>124</v>
      </c>
      <c r="B39" s="171"/>
      <c r="C39" s="78">
        <v>11</v>
      </c>
      <c r="D39" s="107">
        <f t="shared" si="1"/>
        <v>-175.5</v>
      </c>
      <c r="E39" s="108">
        <f>E20-E38</f>
        <v>-0.6999999999999972</v>
      </c>
      <c r="F39" s="107">
        <f>F20-F38</f>
        <v>-8.799999999999999</v>
      </c>
      <c r="G39" s="108">
        <f>G20-G38</f>
        <v>-174.8</v>
      </c>
    </row>
    <row r="40" spans="2:6" ht="15">
      <c r="B40" s="69"/>
      <c r="D40" s="27"/>
      <c r="F40" s="28"/>
    </row>
    <row r="41" ht="15">
      <c r="D41" s="27"/>
    </row>
    <row r="42" ht="15">
      <c r="D42" s="27"/>
    </row>
  </sheetData>
  <sheetProtection/>
  <mergeCells count="19">
    <mergeCell ref="A6:H6"/>
    <mergeCell ref="E10:F10"/>
    <mergeCell ref="D9:D12"/>
    <mergeCell ref="E9:G9"/>
    <mergeCell ref="C9:C12"/>
    <mergeCell ref="A7:G7"/>
    <mergeCell ref="B9:B12"/>
    <mergeCell ref="A9:A12"/>
    <mergeCell ref="F8:G8"/>
    <mergeCell ref="A38:B38"/>
    <mergeCell ref="A39:B39"/>
    <mergeCell ref="D1:G1"/>
    <mergeCell ref="D2:G2"/>
    <mergeCell ref="D3:G3"/>
    <mergeCell ref="D4:G4"/>
    <mergeCell ref="A20:B20"/>
    <mergeCell ref="F11:F12"/>
    <mergeCell ref="E11:E12"/>
    <mergeCell ref="G10:G12"/>
  </mergeCells>
  <printOptions/>
  <pageMargins left="1.141732283464567" right="0.35433070866141736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margarita</dc:creator>
  <cp:keywords/>
  <dc:description/>
  <cp:lastModifiedBy>Jovita Šumskienė</cp:lastModifiedBy>
  <cp:lastPrinted>2017-12-20T12:42:21Z</cp:lastPrinted>
  <dcterms:created xsi:type="dcterms:W3CDTF">2002-11-07T10:01:21Z</dcterms:created>
  <dcterms:modified xsi:type="dcterms:W3CDTF">2017-12-20T12:42:49Z</dcterms:modified>
  <cp:category/>
  <cp:version/>
  <cp:contentType/>
  <cp:contentStatus/>
</cp:coreProperties>
</file>