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100" windowWidth="11355" windowHeight="1185" tabRatio="595" activeTab="0"/>
  </bookViews>
  <sheets>
    <sheet name="2018  I-X mėn. (2)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<sst xmlns="http://schemas.openxmlformats.org/spreadsheetml/2006/main" count="39" uniqueCount="39">
  <si>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Pajamos iš mokesčių inspek.</t>
  </si>
  <si>
    <t>Lėšos spec.programoms vykdyti</t>
  </si>
  <si>
    <t>IŠ VISO:</t>
  </si>
  <si>
    <t>Vietinė rinkliava už komunal. atliekų surinkimą ir tvarkymą</t>
  </si>
  <si>
    <t>Žemės mokestis</t>
  </si>
  <si>
    <t>Nekilnojamojo turto mokestis</t>
  </si>
  <si>
    <t>Valstybės  rinkliavos</t>
  </si>
  <si>
    <t>Vietinės rinkliavos</t>
  </si>
  <si>
    <t>Mokestis už aplinkos teršimą</t>
  </si>
  <si>
    <t>Mokestis už valstybinius gamtos išteklius</t>
  </si>
  <si>
    <t>Skolintos lėšos</t>
  </si>
  <si>
    <t>Specialiosios tikslinės dotacijos</t>
  </si>
  <si>
    <t>IŠ VISO ĮPLAUKŲ</t>
  </si>
  <si>
    <t>Likučiai</t>
  </si>
  <si>
    <t>Paveldimo turto mokestis</t>
  </si>
  <si>
    <t xml:space="preserve">Gyventojų pajamų mokestis </t>
  </si>
  <si>
    <t xml:space="preserve">                               be paskirties(skirstytinos)</t>
  </si>
  <si>
    <t>Nuomos mokestis už valstybinę žemę</t>
  </si>
  <si>
    <t>Pajamos iš baudų,konfiskuoto turto ir kitų netesybų</t>
  </si>
  <si>
    <t>Kitos neišvardytos pajamos</t>
  </si>
  <si>
    <t>palūkanos</t>
  </si>
  <si>
    <t>Materialiojo ir nematetrialiojo turto realizavimo pajamos</t>
  </si>
  <si>
    <t>Savarankiškosioms funkcijoms be AARP ir Vietinės rinkliavos už atliekų tvarkymą</t>
  </si>
  <si>
    <t>dividendai</t>
  </si>
  <si>
    <t>(+;-)</t>
  </si>
  <si>
    <t>proc.</t>
  </si>
  <si>
    <t xml:space="preserve">Gauta 2017 m. sausio - spalio mėn. </t>
  </si>
  <si>
    <t>2017 metų planas (patikslintas)</t>
  </si>
  <si>
    <t>2018 metų planas             ( patikslintas)</t>
  </si>
  <si>
    <t>2018 m. metinio plano vykdymas (proc.)</t>
  </si>
  <si>
    <t>2018 m. sausio-spalio mėn. plano vykdymas</t>
  </si>
  <si>
    <t>2018 m. gauta per sausio -spalio mėn.</t>
  </si>
  <si>
    <t>2017 m. metinio plano vykdymas (proc.)</t>
  </si>
  <si>
    <t>2018 m. sausio - spalio mėn. planas</t>
  </si>
  <si>
    <t xml:space="preserve">                      Plungės rajono savivaldybės biudžeto pajamų plano vykdymas  (tūkst. eurų)                                           </t>
  </si>
  <si>
    <t>2 lentelė</t>
  </si>
  <si>
    <t>Iš jų:</t>
  </si>
  <si>
    <t xml:space="preserve">          Iš jų: Socialiniam būstui (2018.10.30)</t>
  </si>
  <si>
    <t xml:space="preserve">                  Lėšos už parduotą žemę(2018.10.30)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</si>
</sst>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[$€-2]\ ###,000_);[Red]\([$€-2]\ ###,0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180" fontId="6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6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180" fontId="6" fillId="34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0" fontId="3" fillId="34" borderId="10" xfId="0" applyFont="1" applyFill="1" applyBorder="1" applyAlignment="1">
      <alignment/>
    </xf>
    <xf numFmtId="180" fontId="4" fillId="34" borderId="10" xfId="0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180" fontId="6" fillId="35" borderId="10" xfId="0" applyNumberFormat="1" applyFont="1" applyFill="1" applyBorder="1" applyAlignment="1">
      <alignment/>
    </xf>
    <xf numFmtId="180" fontId="6" fillId="36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180" fontId="6" fillId="0" borderId="0" xfId="0" applyNumberFormat="1" applyFont="1" applyAlignment="1">
      <alignment/>
    </xf>
    <xf numFmtId="180" fontId="6" fillId="36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36" borderId="0" xfId="0" applyFont="1" applyFill="1" applyAlignment="1">
      <alignment/>
    </xf>
    <xf numFmtId="0" fontId="6" fillId="33" borderId="11" xfId="0" applyFont="1" applyFill="1" applyBorder="1" applyAlignment="1">
      <alignment/>
    </xf>
    <xf numFmtId="180" fontId="6" fillId="33" borderId="11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180" fontId="4" fillId="0" borderId="12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0" fontId="6" fillId="0" borderId="12" xfId="0" applyNumberFormat="1" applyFont="1" applyFill="1" applyBorder="1" applyAlignment="1">
      <alignment horizontal="center"/>
    </xf>
    <xf numFmtId="180" fontId="6" fillId="35" borderId="0" xfId="0" applyNumberFormat="1" applyFont="1" applyFill="1" applyAlignment="1">
      <alignment/>
    </xf>
    <xf numFmtId="180" fontId="4" fillId="34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4" fontId="5" fillId="0" borderId="12" xfId="0" applyNumberFormat="1" applyFont="1" applyBorder="1" applyAlignment="1">
      <alignment horizontal="center" wrapText="1"/>
    </xf>
    <xf numFmtId="14" fontId="5" fillId="0" borderId="16" xfId="0" applyNumberFormat="1" applyFont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K36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6" sqref="O16"/>
    </sheetView>
  </sheetViews>
  <sheetFormatPr defaultColWidth="8.8515625" defaultRowHeight="14.25" customHeight="1" outlineLevelRow="1"/>
  <cols>
    <col min="1" max="1" width="31.57421875" style="1" customWidth="1"/>
    <col min="2" max="2" width="10.7109375" style="2" customWidth="1"/>
    <col min="3" max="3" width="8.00390625" style="2" customWidth="1"/>
    <col min="4" max="4" width="11.28125" style="2" customWidth="1"/>
    <col min="5" max="5" width="8.7109375" style="2" customWidth="1"/>
    <col min="6" max="6" width="9.28125" style="2" customWidth="1"/>
    <col min="7" max="7" width="10.421875" style="28" customWidth="1"/>
    <col min="8" max="8" width="0.71875" style="2" customWidth="1"/>
    <col min="9" max="9" width="11.140625" style="2" customWidth="1"/>
    <col min="10" max="10" width="9.7109375" style="2" customWidth="1"/>
    <col min="11" max="16384" width="8.8515625" style="2" customWidth="1"/>
  </cols>
  <sheetData>
    <row r="1" spans="10:11" ht="14.25" customHeight="1">
      <c r="J1" s="43" t="s">
        <v>35</v>
      </c>
      <c r="K1" s="43"/>
    </row>
    <row r="2" spans="1:11" ht="15" customHeight="1">
      <c r="A2" s="45" t="s">
        <v>34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3.5" customHeight="1" hidden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ht="0.75" customHeight="1" hidden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24.75" customHeight="1">
      <c r="A5" s="46"/>
      <c r="B5" s="44" t="s">
        <v>28</v>
      </c>
      <c r="C5" s="47" t="s">
        <v>33</v>
      </c>
      <c r="D5" s="47" t="s">
        <v>31</v>
      </c>
      <c r="E5" s="49" t="s">
        <v>30</v>
      </c>
      <c r="F5" s="50"/>
      <c r="G5" s="51" t="s">
        <v>29</v>
      </c>
      <c r="H5" s="42"/>
      <c r="I5" s="44" t="s">
        <v>27</v>
      </c>
      <c r="J5" s="44" t="s">
        <v>26</v>
      </c>
      <c r="K5" s="44" t="s">
        <v>32</v>
      </c>
    </row>
    <row r="6" spans="1:11" s="22" customFormat="1" ht="37.5" customHeight="1">
      <c r="A6" s="46"/>
      <c r="B6" s="44"/>
      <c r="C6" s="48"/>
      <c r="D6" s="48"/>
      <c r="E6" s="33" t="s">
        <v>24</v>
      </c>
      <c r="F6" s="37" t="s">
        <v>25</v>
      </c>
      <c r="G6" s="51"/>
      <c r="H6" s="42"/>
      <c r="I6" s="44"/>
      <c r="J6" s="44"/>
      <c r="K6" s="44"/>
    </row>
    <row r="7" spans="1:11" s="22" customFormat="1" ht="14.25" customHeight="1">
      <c r="A7" s="3" t="s">
        <v>0</v>
      </c>
      <c r="B7" s="4">
        <f>SUM(B8:B20)</f>
        <v>17731</v>
      </c>
      <c r="C7" s="4">
        <f>SUM(C8:C20)</f>
        <v>14249.900000000001</v>
      </c>
      <c r="D7" s="4">
        <f>SUM(D8:D20)</f>
        <v>14061.13</v>
      </c>
      <c r="E7" s="4">
        <f>SUM(D7-C7)</f>
        <v>-188.77000000000226</v>
      </c>
      <c r="F7" s="4">
        <f>SUM(D7/C7*100)</f>
        <v>98.67528894939612</v>
      </c>
      <c r="G7" s="4">
        <f>SUM(D7/B7*100)</f>
        <v>79.30252100840336</v>
      </c>
      <c r="H7" s="38"/>
      <c r="I7" s="19">
        <f>SUM(I8:I20)</f>
        <v>15257.9</v>
      </c>
      <c r="J7" s="19">
        <v>12415.5</v>
      </c>
      <c r="K7" s="19">
        <f>SUM(J7/I7*100)</f>
        <v>81.37096192791931</v>
      </c>
    </row>
    <row r="8" spans="1:11" s="23" customFormat="1" ht="14.25" customHeight="1" outlineLevel="1">
      <c r="A8" s="5" t="s">
        <v>15</v>
      </c>
      <c r="B8" s="6">
        <v>16840</v>
      </c>
      <c r="C8" s="6">
        <v>13610</v>
      </c>
      <c r="D8" s="7">
        <v>13341.895</v>
      </c>
      <c r="E8" s="7">
        <f aca="true" t="shared" si="0" ref="E8:E29">SUM(D8-C8)</f>
        <v>-268.10499999999956</v>
      </c>
      <c r="F8" s="7">
        <f aca="true" t="shared" si="1" ref="F8:F29">SUM(D8/C8*100)</f>
        <v>98.0300881704629</v>
      </c>
      <c r="G8" s="7">
        <f aca="true" t="shared" si="2" ref="G8:G29">SUM(D8/B8*100)</f>
        <v>79.22740498812352</v>
      </c>
      <c r="H8" s="25"/>
      <c r="I8" s="7">
        <v>14372.6</v>
      </c>
      <c r="J8" s="35">
        <v>11582.8</v>
      </c>
      <c r="K8" s="35">
        <f aca="true" t="shared" si="3" ref="K8:K31">SUM(J8/I8*100)</f>
        <v>80.5894549350848</v>
      </c>
    </row>
    <row r="9" spans="1:11" s="23" customFormat="1" ht="14.25" customHeight="1" outlineLevel="1">
      <c r="A9" s="5" t="s">
        <v>4</v>
      </c>
      <c r="B9" s="6">
        <v>280</v>
      </c>
      <c r="C9" s="6">
        <v>60</v>
      </c>
      <c r="D9" s="7">
        <v>31.494</v>
      </c>
      <c r="E9" s="7">
        <f t="shared" si="0"/>
        <v>-28.506</v>
      </c>
      <c r="F9" s="7">
        <f t="shared" si="1"/>
        <v>52.49</v>
      </c>
      <c r="G9" s="7">
        <f t="shared" si="2"/>
        <v>11.247857142857143</v>
      </c>
      <c r="H9" s="25"/>
      <c r="I9" s="6">
        <v>280</v>
      </c>
      <c r="J9" s="35">
        <v>71.1</v>
      </c>
      <c r="K9" s="35">
        <f t="shared" si="3"/>
        <v>25.39285714285714</v>
      </c>
    </row>
    <row r="10" spans="1:11" s="23" customFormat="1" ht="14.25" customHeight="1" outlineLevel="1">
      <c r="A10" s="5" t="s">
        <v>5</v>
      </c>
      <c r="B10" s="6">
        <v>390</v>
      </c>
      <c r="C10" s="6">
        <v>385</v>
      </c>
      <c r="D10" s="7">
        <v>402.576</v>
      </c>
      <c r="E10" s="7">
        <f t="shared" si="0"/>
        <v>17.576000000000022</v>
      </c>
      <c r="F10" s="7">
        <f t="shared" si="1"/>
        <v>104.56519480519482</v>
      </c>
      <c r="G10" s="7">
        <f t="shared" si="2"/>
        <v>103.22461538461538</v>
      </c>
      <c r="H10" s="25"/>
      <c r="I10" s="6">
        <v>364</v>
      </c>
      <c r="J10" s="35">
        <v>407.9</v>
      </c>
      <c r="K10" s="35">
        <f t="shared" si="3"/>
        <v>112.06043956043956</v>
      </c>
    </row>
    <row r="11" spans="1:11" s="23" customFormat="1" ht="14.25" customHeight="1" outlineLevel="1">
      <c r="A11" s="8" t="s">
        <v>14</v>
      </c>
      <c r="B11" s="6">
        <v>8</v>
      </c>
      <c r="C11" s="6">
        <v>7</v>
      </c>
      <c r="D11" s="7">
        <v>6.025</v>
      </c>
      <c r="E11" s="7">
        <f t="shared" si="0"/>
        <v>-0.9749999999999996</v>
      </c>
      <c r="F11" s="7">
        <f t="shared" si="1"/>
        <v>86.07142857142858</v>
      </c>
      <c r="G11" s="7">
        <f t="shared" si="2"/>
        <v>75.3125</v>
      </c>
      <c r="H11" s="25"/>
      <c r="I11" s="6">
        <v>10</v>
      </c>
      <c r="J11" s="35">
        <v>5.7</v>
      </c>
      <c r="K11" s="35">
        <f t="shared" si="3"/>
        <v>57.00000000000001</v>
      </c>
    </row>
    <row r="12" spans="1:11" s="23" customFormat="1" ht="14.25" customHeight="1" outlineLevel="1">
      <c r="A12" s="8" t="s">
        <v>6</v>
      </c>
      <c r="B12" s="6">
        <v>32</v>
      </c>
      <c r="C12" s="6">
        <v>26.2</v>
      </c>
      <c r="D12" s="7">
        <v>28.767000000000003</v>
      </c>
      <c r="E12" s="7">
        <f t="shared" si="0"/>
        <v>2.5670000000000037</v>
      </c>
      <c r="F12" s="7">
        <f t="shared" si="1"/>
        <v>109.79770992366413</v>
      </c>
      <c r="G12" s="7">
        <f t="shared" si="2"/>
        <v>89.89687500000001</v>
      </c>
      <c r="H12" s="25"/>
      <c r="I12" s="6">
        <v>35</v>
      </c>
      <c r="J12" s="35">
        <v>39.1</v>
      </c>
      <c r="K12" s="35">
        <f t="shared" si="3"/>
        <v>111.71428571428572</v>
      </c>
    </row>
    <row r="13" spans="1:11" s="23" customFormat="1" ht="14.25" customHeight="1" outlineLevel="1">
      <c r="A13" s="8" t="s">
        <v>7</v>
      </c>
      <c r="B13" s="6">
        <v>15</v>
      </c>
      <c r="C13" s="6">
        <v>12</v>
      </c>
      <c r="D13" s="7">
        <v>23.297000000000004</v>
      </c>
      <c r="E13" s="7">
        <f t="shared" si="0"/>
        <v>11.297000000000004</v>
      </c>
      <c r="F13" s="7">
        <f t="shared" si="1"/>
        <v>194.1416666666667</v>
      </c>
      <c r="G13" s="7">
        <f t="shared" si="2"/>
        <v>155.31333333333336</v>
      </c>
      <c r="H13" s="25"/>
      <c r="I13" s="6">
        <v>15</v>
      </c>
      <c r="J13" s="35">
        <v>18.3</v>
      </c>
      <c r="K13" s="35">
        <f t="shared" si="3"/>
        <v>122</v>
      </c>
    </row>
    <row r="14" spans="1:11" s="23" customFormat="1" ht="24" customHeight="1" outlineLevel="1">
      <c r="A14" s="8" t="s">
        <v>18</v>
      </c>
      <c r="B14" s="6">
        <v>20</v>
      </c>
      <c r="C14" s="6">
        <v>15</v>
      </c>
      <c r="D14" s="7">
        <v>27.846</v>
      </c>
      <c r="E14" s="7">
        <f t="shared" si="0"/>
        <v>12.846</v>
      </c>
      <c r="F14" s="7">
        <f t="shared" si="1"/>
        <v>185.64000000000001</v>
      </c>
      <c r="G14" s="7">
        <f t="shared" si="2"/>
        <v>139.23000000000002</v>
      </c>
      <c r="H14" s="25"/>
      <c r="I14" s="36">
        <v>20</v>
      </c>
      <c r="J14" s="35">
        <v>19.6</v>
      </c>
      <c r="K14" s="35">
        <f t="shared" si="3"/>
        <v>98.00000000000001</v>
      </c>
    </row>
    <row r="15" spans="1:11" s="23" customFormat="1" ht="14.25" customHeight="1" outlineLevel="1">
      <c r="A15" s="8" t="s">
        <v>19</v>
      </c>
      <c r="B15" s="6">
        <v>30</v>
      </c>
      <c r="C15" s="6">
        <v>25</v>
      </c>
      <c r="D15" s="7">
        <v>55.134</v>
      </c>
      <c r="E15" s="7">
        <f t="shared" si="0"/>
        <v>30.134</v>
      </c>
      <c r="F15" s="7">
        <f t="shared" si="1"/>
        <v>220.53600000000003</v>
      </c>
      <c r="G15" s="7">
        <f t="shared" si="2"/>
        <v>183.78</v>
      </c>
      <c r="H15" s="25"/>
      <c r="I15" s="6">
        <v>30</v>
      </c>
      <c r="J15" s="35">
        <v>37</v>
      </c>
      <c r="K15" s="35">
        <f t="shared" si="3"/>
        <v>123.33333333333334</v>
      </c>
    </row>
    <row r="16" spans="1:11" s="23" customFormat="1" ht="23.25" customHeight="1" outlineLevel="1">
      <c r="A16" s="8" t="s">
        <v>21</v>
      </c>
      <c r="B16" s="6">
        <v>40</v>
      </c>
      <c r="C16" s="6">
        <v>40</v>
      </c>
      <c r="D16" s="7">
        <v>53.9</v>
      </c>
      <c r="E16" s="7">
        <f t="shared" si="0"/>
        <v>13.899999999999999</v>
      </c>
      <c r="F16" s="7">
        <f t="shared" si="1"/>
        <v>134.75</v>
      </c>
      <c r="G16" s="7">
        <f t="shared" si="2"/>
        <v>134.75</v>
      </c>
      <c r="H16" s="25"/>
      <c r="I16" s="6">
        <v>40</v>
      </c>
      <c r="J16" s="35">
        <v>148.5</v>
      </c>
      <c r="K16" s="35">
        <f t="shared" si="3"/>
        <v>371.25</v>
      </c>
    </row>
    <row r="17" spans="1:11" s="23" customFormat="1" ht="12.75" customHeight="1" outlineLevel="1">
      <c r="A17" s="8" t="s">
        <v>20</v>
      </c>
      <c r="B17" s="6">
        <v>0</v>
      </c>
      <c r="C17" s="6"/>
      <c r="D17" s="7">
        <v>2.269</v>
      </c>
      <c r="E17" s="7">
        <f t="shared" si="0"/>
        <v>2.269</v>
      </c>
      <c r="F17" s="7"/>
      <c r="G17" s="7"/>
      <c r="H17" s="25"/>
      <c r="I17" s="6">
        <v>0</v>
      </c>
      <c r="J17" s="35">
        <v>1.7</v>
      </c>
      <c r="K17" s="35"/>
    </row>
    <row r="18" spans="1:11" s="23" customFormat="1" ht="12.75" customHeight="1" outlineLevel="1">
      <c r="A18" s="8" t="s">
        <v>23</v>
      </c>
      <c r="B18" s="6"/>
      <c r="C18" s="6"/>
      <c r="D18" s="7">
        <v>0.4</v>
      </c>
      <c r="E18" s="7">
        <f t="shared" si="0"/>
        <v>0.4</v>
      </c>
      <c r="F18" s="7"/>
      <c r="G18" s="7"/>
      <c r="H18" s="25"/>
      <c r="I18" s="6">
        <v>10.6</v>
      </c>
      <c r="J18" s="35">
        <v>0.9</v>
      </c>
      <c r="K18" s="35">
        <f t="shared" si="3"/>
        <v>8.49056603773585</v>
      </c>
    </row>
    <row r="19" spans="1:11" s="23" customFormat="1" ht="14.25" customHeight="1" outlineLevel="1">
      <c r="A19" s="5" t="s">
        <v>8</v>
      </c>
      <c r="B19" s="6">
        <v>38</v>
      </c>
      <c r="C19" s="6">
        <v>38</v>
      </c>
      <c r="D19" s="7">
        <v>41.186</v>
      </c>
      <c r="E19" s="7">
        <f t="shared" si="0"/>
        <v>3.186</v>
      </c>
      <c r="F19" s="7">
        <f t="shared" si="1"/>
        <v>108.3842105263158</v>
      </c>
      <c r="G19" s="7">
        <f t="shared" si="2"/>
        <v>108.3842105263158</v>
      </c>
      <c r="H19" s="25"/>
      <c r="I19" s="6">
        <v>39.3</v>
      </c>
      <c r="J19" s="35">
        <v>40.1</v>
      </c>
      <c r="K19" s="35">
        <f t="shared" si="3"/>
        <v>102.03562340966923</v>
      </c>
    </row>
    <row r="20" spans="1:11" s="23" customFormat="1" ht="14.25" customHeight="1" outlineLevel="1">
      <c r="A20" s="5" t="s">
        <v>9</v>
      </c>
      <c r="B20" s="6">
        <v>38</v>
      </c>
      <c r="C20" s="6">
        <v>31.7</v>
      </c>
      <c r="D20" s="7">
        <v>46.341</v>
      </c>
      <c r="E20" s="7">
        <f t="shared" si="0"/>
        <v>14.641000000000002</v>
      </c>
      <c r="F20" s="7">
        <f t="shared" si="1"/>
        <v>146.18611987381703</v>
      </c>
      <c r="G20" s="7">
        <f t="shared" si="2"/>
        <v>121.95</v>
      </c>
      <c r="H20" s="25"/>
      <c r="I20" s="6">
        <v>41.4</v>
      </c>
      <c r="J20" s="35">
        <v>42.8</v>
      </c>
      <c r="K20" s="35">
        <f t="shared" si="3"/>
        <v>103.38164251207729</v>
      </c>
    </row>
    <row r="21" spans="1:11" s="22" customFormat="1" ht="14.25" customHeight="1">
      <c r="A21" s="3" t="s">
        <v>17</v>
      </c>
      <c r="B21" s="9">
        <v>160</v>
      </c>
      <c r="C21" s="9">
        <v>24</v>
      </c>
      <c r="D21" s="4">
        <v>33.452</v>
      </c>
      <c r="E21" s="4">
        <f t="shared" si="0"/>
        <v>9.451999999999998</v>
      </c>
      <c r="F21" s="4">
        <f t="shared" si="1"/>
        <v>139.38333333333333</v>
      </c>
      <c r="G21" s="4">
        <f t="shared" si="2"/>
        <v>20.9075</v>
      </c>
      <c r="H21" s="38"/>
      <c r="I21" s="21">
        <v>160</v>
      </c>
      <c r="J21" s="19">
        <v>50.4</v>
      </c>
      <c r="K21" s="19">
        <f t="shared" si="3"/>
        <v>31.5</v>
      </c>
    </row>
    <row r="22" spans="1:11" s="22" customFormat="1" ht="23.25" customHeight="1">
      <c r="A22" s="10" t="s">
        <v>3</v>
      </c>
      <c r="B22" s="9">
        <v>918</v>
      </c>
      <c r="C22" s="9">
        <v>804.7</v>
      </c>
      <c r="D22" s="4">
        <v>782.0000000000001</v>
      </c>
      <c r="E22" s="4">
        <f t="shared" si="0"/>
        <v>-22.699999999999932</v>
      </c>
      <c r="F22" s="4">
        <f t="shared" si="1"/>
        <v>97.17907294643967</v>
      </c>
      <c r="G22" s="4">
        <f t="shared" si="2"/>
        <v>85.18518518518519</v>
      </c>
      <c r="H22" s="38"/>
      <c r="I22" s="21">
        <v>1024</v>
      </c>
      <c r="J22" s="19">
        <v>871.7</v>
      </c>
      <c r="K22" s="19">
        <f t="shared" si="3"/>
        <v>85.126953125</v>
      </c>
    </row>
    <row r="23" spans="1:11" ht="14.25" customHeight="1">
      <c r="A23" s="31" t="s">
        <v>11</v>
      </c>
      <c r="B23" s="19">
        <v>20998.100000000006</v>
      </c>
      <c r="C23" s="19">
        <v>17806.7</v>
      </c>
      <c r="D23" s="19">
        <v>13737.951</v>
      </c>
      <c r="E23" s="19">
        <f t="shared" si="0"/>
        <v>-4068.7490000000016</v>
      </c>
      <c r="F23" s="19">
        <f t="shared" si="1"/>
        <v>77.15046022002953</v>
      </c>
      <c r="G23" s="19">
        <f t="shared" si="2"/>
        <v>65.42473366637932</v>
      </c>
      <c r="H23" s="38"/>
      <c r="I23" s="19">
        <v>15616.5</v>
      </c>
      <c r="J23" s="19">
        <v>11563.7</v>
      </c>
      <c r="K23" s="19">
        <f t="shared" si="3"/>
        <v>74.04796209137771</v>
      </c>
    </row>
    <row r="24" spans="1:11" s="22" customFormat="1" ht="14.25" customHeight="1">
      <c r="A24" s="3" t="s">
        <v>1</v>
      </c>
      <c r="B24" s="29">
        <v>941.3</v>
      </c>
      <c r="C24" s="30">
        <v>747.4</v>
      </c>
      <c r="D24" s="30">
        <v>714.9839999999999</v>
      </c>
      <c r="E24" s="30">
        <f t="shared" si="0"/>
        <v>-32.416000000000054</v>
      </c>
      <c r="F24" s="30">
        <f t="shared" si="1"/>
        <v>95.66283114797966</v>
      </c>
      <c r="G24" s="30">
        <f t="shared" si="2"/>
        <v>75.9570806331669</v>
      </c>
      <c r="H24" s="38"/>
      <c r="I24" s="21">
        <v>889.3</v>
      </c>
      <c r="J24" s="19">
        <v>674.4</v>
      </c>
      <c r="K24" s="19">
        <f t="shared" si="3"/>
        <v>75.83492634656471</v>
      </c>
    </row>
    <row r="25" spans="1:11" s="22" customFormat="1" ht="14.25" customHeight="1">
      <c r="A25" s="9"/>
      <c r="B25" s="29">
        <v>0</v>
      </c>
      <c r="C25" s="30">
        <v>0</v>
      </c>
      <c r="D25" s="30">
        <v>0</v>
      </c>
      <c r="E25" s="30">
        <f t="shared" si="0"/>
        <v>0</v>
      </c>
      <c r="F25" s="30"/>
      <c r="G25" s="30"/>
      <c r="H25" s="38"/>
      <c r="I25" s="21"/>
      <c r="J25" s="19"/>
      <c r="K25" s="19"/>
    </row>
    <row r="26" spans="1:11" s="22" customFormat="1" ht="14.25" customHeight="1">
      <c r="A26" s="13" t="s">
        <v>2</v>
      </c>
      <c r="B26" s="14">
        <f>SUM(B7+B21+B22+B23+B24)</f>
        <v>40748.40000000001</v>
      </c>
      <c r="C26" s="14">
        <f>SUM(C7+C21+C22+C23+C24)</f>
        <v>33632.700000000004</v>
      </c>
      <c r="D26" s="14">
        <f>SUM(D7+D21+D22+D23+D24)</f>
        <v>29329.516999999996</v>
      </c>
      <c r="E26" s="14">
        <f t="shared" si="0"/>
        <v>-4303.183000000008</v>
      </c>
      <c r="F26" s="14">
        <f t="shared" si="1"/>
        <v>87.20535966484995</v>
      </c>
      <c r="G26" s="14">
        <f t="shared" si="2"/>
        <v>71.97710094138662</v>
      </c>
      <c r="H26" s="14"/>
      <c r="I26" s="14">
        <f>SUM(I7+I21+I22+I23+I24)</f>
        <v>32947.700000000004</v>
      </c>
      <c r="J26" s="14">
        <f>SUM(J7+J21+J22+J23+J24)</f>
        <v>25575.700000000004</v>
      </c>
      <c r="K26" s="14">
        <f t="shared" si="3"/>
        <v>77.62514530604564</v>
      </c>
    </row>
    <row r="27" spans="1:11" ht="14.25" customHeight="1">
      <c r="A27" s="12" t="s">
        <v>10</v>
      </c>
      <c r="B27" s="11">
        <v>935.6</v>
      </c>
      <c r="C27" s="11">
        <v>671.4</v>
      </c>
      <c r="D27" s="15">
        <v>561.308</v>
      </c>
      <c r="E27" s="15">
        <f t="shared" si="0"/>
        <v>-110.09199999999998</v>
      </c>
      <c r="F27" s="15">
        <f t="shared" si="1"/>
        <v>83.60262138814419</v>
      </c>
      <c r="G27" s="15">
        <f t="shared" si="2"/>
        <v>59.994442069260366</v>
      </c>
      <c r="H27" s="25"/>
      <c r="I27" s="11">
        <v>818</v>
      </c>
      <c r="J27" s="35">
        <v>474.5</v>
      </c>
      <c r="K27" s="35">
        <f t="shared" si="3"/>
        <v>58.007334963325185</v>
      </c>
    </row>
    <row r="28" spans="1:11" ht="14.25" customHeight="1">
      <c r="A28" s="12" t="s">
        <v>13</v>
      </c>
      <c r="B28" s="11">
        <v>1039.6</v>
      </c>
      <c r="C28" s="11"/>
      <c r="D28" s="11">
        <v>0</v>
      </c>
      <c r="E28" s="11">
        <f t="shared" si="0"/>
        <v>0</v>
      </c>
      <c r="F28" s="11"/>
      <c r="G28" s="11">
        <f t="shared" si="2"/>
        <v>0</v>
      </c>
      <c r="H28" s="25"/>
      <c r="I28" s="11">
        <v>790.5</v>
      </c>
      <c r="J28" s="35"/>
      <c r="K28" s="35">
        <f t="shared" si="3"/>
        <v>0</v>
      </c>
    </row>
    <row r="29" spans="1:11" ht="14.25" customHeight="1">
      <c r="A29" s="16" t="s">
        <v>12</v>
      </c>
      <c r="B29" s="17">
        <f>SUM(B26+B27+B28)</f>
        <v>42723.600000000006</v>
      </c>
      <c r="C29" s="17">
        <f>SUM(C26+C27+C28)</f>
        <v>34304.100000000006</v>
      </c>
      <c r="D29" s="17">
        <f>SUM(D26+D27+D28)</f>
        <v>29890.824999999997</v>
      </c>
      <c r="E29" s="17">
        <f t="shared" si="0"/>
        <v>-4413.275000000009</v>
      </c>
      <c r="F29" s="17">
        <f t="shared" si="1"/>
        <v>87.13484685504062</v>
      </c>
      <c r="G29" s="17">
        <f t="shared" si="2"/>
        <v>69.96326386353209</v>
      </c>
      <c r="H29" s="39"/>
      <c r="I29" s="17">
        <f>I27+I26+I28</f>
        <v>34556.200000000004</v>
      </c>
      <c r="J29" s="17">
        <f>J27+J26+J28</f>
        <v>26050.200000000004</v>
      </c>
      <c r="K29" s="17">
        <f t="shared" si="3"/>
        <v>75.38502497381077</v>
      </c>
    </row>
    <row r="30" spans="1:11" ht="14.25" customHeight="1">
      <c r="A30" s="1" t="s">
        <v>36</v>
      </c>
      <c r="B30" s="18"/>
      <c r="G30" s="26"/>
      <c r="H30" s="40"/>
      <c r="I30" s="27"/>
      <c r="J30" s="41"/>
      <c r="K30" s="41"/>
    </row>
    <row r="31" spans="1:11" ht="24" customHeight="1">
      <c r="A31" s="8" t="s">
        <v>22</v>
      </c>
      <c r="B31" s="11">
        <f>B8+B9+B10+B11+B12+B13+B14+B15+B16+B17+B18+B21</f>
        <v>17815</v>
      </c>
      <c r="C31" s="11">
        <f>C8+C9+C10+C11+C12+C13+C14+C15+C16+C17+C18+C21</f>
        <v>14204.2</v>
      </c>
      <c r="D31" s="15">
        <f>D8+D9+D10+D11+D12+D13+D14+D15+D16+D17+D18+D21</f>
        <v>14007.054999999998</v>
      </c>
      <c r="E31" s="15">
        <f>D31-C31</f>
        <v>-197.14500000000226</v>
      </c>
      <c r="F31" s="34">
        <f>D31/C31*100</f>
        <v>98.61206544543163</v>
      </c>
      <c r="G31" s="20">
        <f>SUM(D31/B31*100)</f>
        <v>78.6250631490317</v>
      </c>
      <c r="H31" s="24"/>
      <c r="I31" s="11">
        <v>15326.6</v>
      </c>
      <c r="J31" s="35">
        <f>J8+J9+J10+J11+J12+J13+J14+J15+J16+J17+J18+J21</f>
        <v>12383</v>
      </c>
      <c r="K31" s="35">
        <f t="shared" si="3"/>
        <v>80.79417483329637</v>
      </c>
    </row>
    <row r="32" spans="1:11" ht="14.25" customHeight="1">
      <c r="A32" s="12" t="s">
        <v>37</v>
      </c>
      <c r="B32" s="11"/>
      <c r="C32" s="11"/>
      <c r="D32" s="15"/>
      <c r="E32" s="15">
        <v>14.208</v>
      </c>
      <c r="F32" s="34"/>
      <c r="G32" s="20"/>
      <c r="H32" s="24"/>
      <c r="I32" s="11"/>
      <c r="J32" s="35">
        <v>125.4</v>
      </c>
      <c r="K32" s="35"/>
    </row>
    <row r="33" spans="1:11" ht="14.25" customHeight="1">
      <c r="A33" s="12" t="s">
        <v>38</v>
      </c>
      <c r="B33" s="11"/>
      <c r="C33" s="11"/>
      <c r="D33" s="15"/>
      <c r="E33" s="15">
        <v>9</v>
      </c>
      <c r="F33" s="34"/>
      <c r="G33" s="20"/>
      <c r="I33" s="11"/>
      <c r="J33" s="35">
        <v>19.6</v>
      </c>
      <c r="K33" s="35"/>
    </row>
    <row r="34" spans="1:11" ht="14.25" customHeight="1">
      <c r="A34" s="12" t="s">
        <v>16</v>
      </c>
      <c r="B34" s="11">
        <f>B31-B32-B33</f>
        <v>17815</v>
      </c>
      <c r="C34" s="11">
        <f>C31-C32-C33</f>
        <v>14204.2</v>
      </c>
      <c r="D34" s="15">
        <f>D31-D32-D33</f>
        <v>14007.054999999998</v>
      </c>
      <c r="E34" s="15">
        <f>E31-E32-E33</f>
        <v>-220.35300000000225</v>
      </c>
      <c r="F34" s="34">
        <f>D34/C34*100</f>
        <v>98.61206544543163</v>
      </c>
      <c r="G34" s="20">
        <f>SUM(D34/B34*100)</f>
        <v>78.6250631490317</v>
      </c>
      <c r="I34" s="11"/>
      <c r="J34" s="35">
        <v>154.4</v>
      </c>
      <c r="K34" s="35"/>
    </row>
    <row r="36" ht="14.25" customHeight="1">
      <c r="B36" s="32"/>
    </row>
  </sheetData>
  <sheetProtection/>
  <mergeCells count="12">
    <mergeCell ref="E5:F5"/>
    <mergeCell ref="G5:G6"/>
    <mergeCell ref="H5:H6"/>
    <mergeCell ref="J1:K1"/>
    <mergeCell ref="I5:I6"/>
    <mergeCell ref="J5:J6"/>
    <mergeCell ref="K5:K6"/>
    <mergeCell ref="A2:K4"/>
    <mergeCell ref="A5:A6"/>
    <mergeCell ref="B5:B6"/>
    <mergeCell ref="C5:C6"/>
    <mergeCell ref="D5:D6"/>
  </mergeCells>
  <printOptions/>
  <pageMargins left="0.25" right="0.25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</dc:creator>
  <cp:keywords/>
  <dc:description/>
  <cp:lastModifiedBy>Jovita Šumskienė</cp:lastModifiedBy>
  <cp:lastPrinted>2018-11-22T14:43:24Z</cp:lastPrinted>
  <dcterms:created xsi:type="dcterms:W3CDTF">2005-01-07T09:20:21Z</dcterms:created>
  <dcterms:modified xsi:type="dcterms:W3CDTF">2018-11-23T07:43:07Z</dcterms:modified>
  <cp:category/>
  <cp:version/>
  <cp:contentType/>
  <cp:contentStatus/>
</cp:coreProperties>
</file>