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l.jauniskiene\Documents\nuo darbastalio\SPRENDIMU_PR\2020 m\2020-12-30\Biudžetas\"/>
    </mc:Choice>
  </mc:AlternateContent>
  <xr:revisionPtr revIDLastSave="0" documentId="8_{311D81AA-4397-4FC7-880E-EFECD74B08AB}" xr6:coauthVersionLast="45" xr6:coauthVersionMax="45" xr10:uidLastSave="{00000000-0000-0000-0000-000000000000}"/>
  <bookViews>
    <workbookView xWindow="5760" yWindow="3396" windowWidth="17280" windowHeight="8964" xr2:uid="{00000000-000D-0000-FFFF-FFFF00000000}"/>
  </bookViews>
  <sheets>
    <sheet name="20200925" sheetId="2" r:id="rId1"/>
  </sheets>
  <definedNames>
    <definedName name="_xlnm._FilterDatabase" localSheetId="0" hidden="1">'20200925'!$B$17:$I$120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2" l="1"/>
  <c r="F57" i="2" l="1"/>
  <c r="E111" i="2" l="1"/>
  <c r="E99" i="2" l="1"/>
  <c r="H116" i="2" l="1"/>
  <c r="H32" i="2" l="1"/>
  <c r="G101" i="2"/>
  <c r="G119" i="2"/>
  <c r="E117" i="2" l="1"/>
  <c r="E115" i="2" l="1"/>
  <c r="E108" i="2" l="1"/>
  <c r="E104" i="2" l="1"/>
  <c r="F101" i="2"/>
  <c r="H101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68" i="2" l="1"/>
  <c r="E66" i="2"/>
  <c r="E64" i="2" l="1"/>
  <c r="E63" i="2" l="1"/>
  <c r="E43" i="2" l="1"/>
  <c r="F40" i="2" l="1"/>
  <c r="G40" i="2"/>
  <c r="H40" i="2"/>
  <c r="E39" i="2" l="1"/>
  <c r="F37" i="2"/>
  <c r="G37" i="2"/>
  <c r="H37" i="2"/>
  <c r="E34" i="2"/>
  <c r="E35" i="2"/>
  <c r="E36" i="2"/>
  <c r="F32" i="2" l="1"/>
  <c r="G32" i="2"/>
  <c r="E29" i="2"/>
  <c r="E27" i="2"/>
  <c r="E28" i="2"/>
  <c r="E31" i="2"/>
  <c r="E25" i="2" l="1"/>
  <c r="E26" i="2"/>
  <c r="E24" i="2" l="1"/>
  <c r="E23" i="2"/>
  <c r="E112" i="2" l="1"/>
  <c r="E100" i="2" l="1"/>
  <c r="E101" i="2" s="1"/>
  <c r="F80" i="2"/>
  <c r="G80" i="2"/>
  <c r="H80" i="2"/>
  <c r="E74" i="2"/>
  <c r="G72" i="2" l="1"/>
  <c r="H72" i="2"/>
  <c r="E70" i="2"/>
  <c r="E69" i="2"/>
  <c r="E65" i="2"/>
  <c r="E61" i="2"/>
  <c r="E62" i="2"/>
  <c r="E58" i="2" l="1"/>
  <c r="E59" i="2"/>
  <c r="E55" i="2"/>
  <c r="E52" i="2"/>
  <c r="E49" i="2"/>
  <c r="E46" i="2"/>
  <c r="F72" i="2" l="1"/>
  <c r="E44" i="2" l="1"/>
  <c r="E17" i="2"/>
  <c r="E18" i="2"/>
  <c r="E20" i="2"/>
  <c r="E21" i="2"/>
  <c r="E22" i="2"/>
  <c r="E32" i="2" l="1"/>
  <c r="E16" i="2"/>
  <c r="E41" i="2" l="1"/>
  <c r="F77" i="2" l="1"/>
  <c r="G77" i="2"/>
  <c r="H77" i="2"/>
  <c r="F119" i="2"/>
  <c r="H119" i="2"/>
  <c r="E118" i="2"/>
  <c r="F113" i="2" l="1"/>
  <c r="G113" i="2"/>
  <c r="H113" i="2"/>
  <c r="E107" i="2"/>
  <c r="E109" i="2"/>
  <c r="E110" i="2"/>
  <c r="E105" i="2"/>
  <c r="E106" i="2"/>
  <c r="E103" i="2"/>
  <c r="E102" i="2"/>
  <c r="E73" i="2"/>
  <c r="E75" i="2"/>
  <c r="E76" i="2"/>
  <c r="E71" i="2"/>
  <c r="E42" i="2" l="1"/>
  <c r="E45" i="2"/>
  <c r="E47" i="2"/>
  <c r="E54" i="2"/>
  <c r="E56" i="2"/>
  <c r="E57" i="2"/>
  <c r="E48" i="2"/>
  <c r="E50" i="2"/>
  <c r="E51" i="2"/>
  <c r="E53" i="2"/>
  <c r="E60" i="2"/>
  <c r="E113" i="2"/>
  <c r="E38" i="2" l="1"/>
  <c r="E40" i="2" s="1"/>
  <c r="E33" i="2"/>
  <c r="E37" i="2" l="1"/>
  <c r="E116" i="2"/>
  <c r="E114" i="2"/>
  <c r="H120" i="2"/>
  <c r="G120" i="2"/>
  <c r="F120" i="2"/>
  <c r="E80" i="2"/>
  <c r="E77" i="2"/>
  <c r="E67" i="2"/>
  <c r="E119" i="2" l="1"/>
  <c r="E72" i="2"/>
  <c r="E120" i="2" l="1"/>
  <c r="G123" i="2" s="1"/>
</calcChain>
</file>

<file path=xl/sharedStrings.xml><?xml version="1.0" encoding="utf-8"?>
<sst xmlns="http://schemas.openxmlformats.org/spreadsheetml/2006/main" count="380" uniqueCount="222">
  <si>
    <t xml:space="preserve"> </t>
  </si>
  <si>
    <t>Priemonės pavadinimas</t>
  </si>
  <si>
    <t>Biudžetinė įstaiga</t>
  </si>
  <si>
    <t>Lėšų šaltinio kodas</t>
  </si>
  <si>
    <t>Planuojama tikslinti (+/- pokytis)</t>
  </si>
  <si>
    <t>Iš viso</t>
  </si>
  <si>
    <t>iš jų: darbo užmokesčiui</t>
  </si>
  <si>
    <t>Turtui įsigyti</t>
  </si>
  <si>
    <t>IŠ VISO PAJAMŲ:</t>
  </si>
  <si>
    <t>SB</t>
  </si>
  <si>
    <t>LRSA</t>
  </si>
  <si>
    <t>VB</t>
  </si>
  <si>
    <t>Iš viso 1 programa</t>
  </si>
  <si>
    <t>Iš viso 5 programa</t>
  </si>
  <si>
    <t>Iš viso 9 programa</t>
  </si>
  <si>
    <t>Lazdijų mokykla- darželis „Kregždutė“</t>
  </si>
  <si>
    <t>Lazdijų mokykla- darželis „Vyturėlis“</t>
  </si>
  <si>
    <t>Lazdijų r. Šeštokų mokykla</t>
  </si>
  <si>
    <t>Lazdijų r. Šventežerio mokykla</t>
  </si>
  <si>
    <t>Lazdijų Motiejaus Gustaičio gimnazija</t>
  </si>
  <si>
    <t>Lazdijų r. Seirijų Antano Žmuidzinavičiaus gimnazija</t>
  </si>
  <si>
    <t>Lazdijų r.Veisiejų Sigito Gedos gimnazija</t>
  </si>
  <si>
    <t>IŠ VISO ASIGNAVIMŲ</t>
  </si>
  <si>
    <t>Santrumpų sąrašas:</t>
  </si>
  <si>
    <t>LRSA - Lazdijų rajono savivaldybės administracija</t>
  </si>
  <si>
    <t xml:space="preserve">SB - savivaldybės biudžeto lėšos savarankiškoms funkcijoms vykdyti </t>
  </si>
  <si>
    <t>VB - valstybės biudžeto specialiųjų tikslinių dotacijų, kitų dotacijų, Valstybės investicijų programos lėšos</t>
  </si>
  <si>
    <t>ES - Europos Sąjungos finansinės paramos lėšos</t>
  </si>
  <si>
    <t>BĮP - biudžetinių įstaigų pajamos</t>
  </si>
  <si>
    <t>AARP - Aplinkos apsaugos specialiosios programos lėšos</t>
  </si>
  <si>
    <t>Kitos tikslinės dotacijos</t>
  </si>
  <si>
    <t>Išlaidoms</t>
  </si>
  <si>
    <t>Savivaldybės administracijos darbo organizavimas</t>
  </si>
  <si>
    <t>Iš viso 2 programa</t>
  </si>
  <si>
    <t>Iš viso 4 programa</t>
  </si>
  <si>
    <t>Lazdijų rajono savivaldybės priešgaisrinė tarnyba</t>
  </si>
  <si>
    <t>Iš viso 7 programa</t>
  </si>
  <si>
    <t>Lazdijų krašto muziejus</t>
  </si>
  <si>
    <t>2020 M. BIUDŽETO TIKSLINIMŲ LENTELĖ</t>
  </si>
  <si>
    <t>Kitos bendrosios paslaugos</t>
  </si>
  <si>
    <t>Iš viso 3 programa</t>
  </si>
  <si>
    <t xml:space="preserve">Ugdymo programų įgyvendinimas ir tinkamos ugdymosi aplinkos užtikinimas Lazdijų mokykloje-darželyje "Kregždutė" </t>
  </si>
  <si>
    <t xml:space="preserve">URF - specialioji tikslinė dotacija ugdymo reikmėms finansuoti </t>
  </si>
  <si>
    <t>URF</t>
  </si>
  <si>
    <t>Ugdymo programų įgyvendinimas ir tinkamos ugdymosi aplinkos užtikinimas Lazdijų mokykloje-darželyje "Vyturėlis"</t>
  </si>
  <si>
    <t>Ugdymo programų įgyvendinimas ir tinkamos ugdymosi aplinkos užtikinimas Lazdijų Motiejaus Gustaičio gimnazijoje</t>
  </si>
  <si>
    <t>Ugdymo programų įgyvendinimas ir tinkamos ugdymosi aplinkos užtikinimas Lazdijų r. Seirijų Antano Žmuidzinavičiaus gimnazijoje</t>
  </si>
  <si>
    <t>Ugdymo programų įgyvendinimas ir tinkamos ugdymosi aplinkos užtikinimas Lazdijų r. Šeštokų mokykloje</t>
  </si>
  <si>
    <t>Ugdymo programų įgyvendinimas ir tinkamos ugdymosi aplinkos užtikinimas Lazdijų r. Šventežerio mokykloje</t>
  </si>
  <si>
    <t>Ugdymo programų įgyvendinimas ir tinkamos ugdymosi aplinkos užtikinimas Lazdijų r. Veisiejų Sigito Gedos gimnazijoje</t>
  </si>
  <si>
    <t>Ugdymo įstaigų vadovų, mokytojų ir kitų asmenų kompetencijų kėlimas ir pedagoginės, psichologinės pagalbos teikimas</t>
  </si>
  <si>
    <t>Gabių ir talentingų vaikų bei jaunimo skatinimas</t>
  </si>
  <si>
    <t>Savivaldybės įstaigoms reikalingų specialybių darbuotojų studijų išlaidų kompensavimas</t>
  </si>
  <si>
    <t>Sporto srityje veikiančių fizinių ir juridinių asmenų veiklos finansavimas iš savivaldybės biudžeto</t>
  </si>
  <si>
    <t>Kultūrinės veiklos ir paslaugų teikimo užtikrinimas bei plėtra</t>
  </si>
  <si>
    <t>Lazdijų viešosios bibliotekos veiklos organizavimas</t>
  </si>
  <si>
    <t>Lazdijų krašto muziejaus veiklos organizavimas</t>
  </si>
  <si>
    <t>Turizmo informacinių ir rinkodaros paslaugų plėtra, turizmo skatinimas ir populiarinimas</t>
  </si>
  <si>
    <t>Rengti ir įgyvendinti efektyvias visuomenės sveikatinimo priemones</t>
  </si>
  <si>
    <t>Iš viso 6 programa</t>
  </si>
  <si>
    <t>Piniginės paramos iš savivaldybės biudžeto lėšų teikimas</t>
  </si>
  <si>
    <t>Socialinių pašalpų mokėjimas</t>
  </si>
  <si>
    <t>Būsto šildymo išlaidų, geriamojo vandens išlaidų ir karšto vandens išlaidų kompensavimas</t>
  </si>
  <si>
    <t>Kredito ir palūkanų įmokas apmokėjimas</t>
  </si>
  <si>
    <t>Bendrųjų socialinių paslaugų teikimas</t>
  </si>
  <si>
    <t>BĮP</t>
  </si>
  <si>
    <t>Socialinių priežiūros paslaugų organizavimas ir finansavimas</t>
  </si>
  <si>
    <t>Socialinių globos paslaugų organizavimas ir finansavimas</t>
  </si>
  <si>
    <t>Viešųjų erdvių (kapinių, parkų, šalikelių ir kt.) priežiūra seniūnijose</t>
  </si>
  <si>
    <t>Seirijų seniūnija</t>
  </si>
  <si>
    <t>Paraiškų ir kitos dokumentacijos rengimas naujiems projektams įgyvendinti ir jų įgyvendinimas</t>
  </si>
  <si>
    <t>Gaisrų gesinimas, pirminių pagalbos darbų vykdymas, gaisrininkų savanorių veiklos organizavimas ir gaisrų prevencijos organizavimas</t>
  </si>
  <si>
    <t>Iš viso 8 programa</t>
  </si>
  <si>
    <t>Projektų įgyvendinimas</t>
  </si>
  <si>
    <t>Mokymo lėšų, apskaičiuotų savivaldybei, paskirstymas</t>
  </si>
  <si>
    <t>Asignavimų ekonomija dėl karantino ir griežtesnių organizuojamų renginių sąlygų</t>
  </si>
  <si>
    <t>Lazdijų rajono savivaldybės tarybos sprendimo projekto „Dėl Lazdijų rajono savivaldybės tarybos 2020 m. vasario 28 d. sprendimo Nr. 5TS-260 „Dėl 2020 metų Lazdijų rajono savivaldybės  biudžeto patvirtinimo“ pakeitimo“ aiškinamojo rašto priedas</t>
  </si>
  <si>
    <t>Socialinėms paslaugoms</t>
  </si>
  <si>
    <t>Savivaldybės tarybos darbo organizavimas</t>
  </si>
  <si>
    <t>Savivaldybės kontrolės ir audito tarnybos darbo organizavimas</t>
  </si>
  <si>
    <t>Savivaldybės kontrolės ir audito tarnyba</t>
  </si>
  <si>
    <t>Neformaliojo vaikų švietimo programų vykdymas</t>
  </si>
  <si>
    <t>Lazdijų meno mokyklos veiklos organizavimas</t>
  </si>
  <si>
    <t>Lazdijų meno mokykla</t>
  </si>
  <si>
    <t>Lazdijų viešoji biblioteka</t>
  </si>
  <si>
    <t>Dotacijos lėšos socialinėms paslaugoms finansuoti</t>
  </si>
  <si>
    <t>Gatvių ir kitų viešųjų erdvių apšvietimas seniūnijose</t>
  </si>
  <si>
    <t>Lazdijų miesto seniūnija</t>
  </si>
  <si>
    <t>Mokinių nemokamas maitinimas Lazdijų Motiejaus Gustaičio gimnazijoje</t>
  </si>
  <si>
    <t>Mokinių nemokamas maitinimas Lazdijų r. Šeštokų mokykloje</t>
  </si>
  <si>
    <t>Neveiksnių asmenų būklės peržiūrėjimui užtikrinti</t>
  </si>
  <si>
    <t xml:space="preserve">Socialinei paramai mokiniams </t>
  </si>
  <si>
    <t>Socialinės apsaugos ir darbo ministras papildomai skyrė lėšų socialinei paramai mokiniams</t>
  </si>
  <si>
    <t>Socialinėms išmokoms ir kompensacijoms skaičiuoti ir mokėti</t>
  </si>
  <si>
    <t>Socialinės apsaugos ir darbo ministras sumažino šiai funkcijai vykdyti skirtą dotaciją atsižvelgdamas į faktinius duomenis</t>
  </si>
  <si>
    <t>Sveikatos apsaugos ministras sumažino šiai funkcijai vykdyti skirtą dotaciją atsižvelgdamas į faktinius duomenis</t>
  </si>
  <si>
    <t>Socialinės apsaugos ir darbo ministras papildomai skyrė lėšų socialinėms paslaugoms</t>
  </si>
  <si>
    <t>Ugdymo reikmėms finansuoti</t>
  </si>
  <si>
    <t>Švietimo, mokslo ir sporto ministras papildomai skyrė lėšų ugdymo reikmėms finansuoti</t>
  </si>
  <si>
    <t>Švietimo, mokslo ir sporto ministras skyrė skaitmeninio ugdymo plėtrai</t>
  </si>
  <si>
    <t>Savivaldybei nuosavybės teise priklausančio ir patikėjimo teise valdomo turto valdymas, naudojimas ir disponavimas</t>
  </si>
  <si>
    <t>Turtinis įnašas į Alytaus regiono plėtros tarybą +2 tūkst. eurų;
Administracinių patalpų Vilniaus g. 1 projektavimui +3,8 tūkst. eurų.</t>
  </si>
  <si>
    <t>Kvalifikacijos kėlimas ir kompetencijų stiprinimas</t>
  </si>
  <si>
    <t>Transporto išlaikymas ir atnaujinimas</t>
  </si>
  <si>
    <t>Lėšų ekonomija dėl sumažėjusio transporto paslaugų poreikio (komandiruočių, degalų, detalių ir pan.) -32 tūkst. eurų;
Priekaba automobiliui +1,1 tūkst. eurų</t>
  </si>
  <si>
    <t>Informacinių technologijų palaikymas bei plėtra savivaldybės administracijoje</t>
  </si>
  <si>
    <t>Civilinės būklės aktų registravimas</t>
  </si>
  <si>
    <t>Darbo užmokesčio ekonomija dėl darbuotojų nedarbingumo</t>
  </si>
  <si>
    <t>Civilinės saugos organizavimas</t>
  </si>
  <si>
    <t>Žemės ūkio funkcijų vykdymas</t>
  </si>
  <si>
    <t>Archyvinių dokumentų tvarkymas</t>
  </si>
  <si>
    <t>Darbo užmokesčio trūkumas padengiamas iš kitų prekių ir paslaugų ekonomijos</t>
  </si>
  <si>
    <t>Darbo užmokesčio trūkumas (dėl darbuotojui išmokėtos premijos jubiliejaus proga) padengiamas iš kitų prekių ir paslaugų ekonomijos</t>
  </si>
  <si>
    <t>Socialinės paramos administravimas</t>
  </si>
  <si>
    <t>Finansinės paramos smulkaus ir vidutinio verslo subjektams teikimas</t>
  </si>
  <si>
    <t>Nevyriausybinių organizacijų ir religinių bendruomenių rėmimas</t>
  </si>
  <si>
    <t>Nevyriausybinių organizacijų projektų bendrafinansavimas</t>
  </si>
  <si>
    <t>COVID-19 ligos sukeltų padarinių poveikio mažinimo veiksmų įgyvendinimas</t>
  </si>
  <si>
    <t xml:space="preserve">Paraiškos lėšoms gauti buvo renkamos iki 11.15. Didžioji dauguma lengvatų buvo suteiktos mokestine forma (atleidimas nuo nekilnojamojo, žemės ar žemės nuomos mokesčių) </t>
  </si>
  <si>
    <t>Ūkininkų patirtų nuostolių dalinis kompensavimas</t>
  </si>
  <si>
    <t>Konsultacijų ir kitų viešųjų paslaugų teikimas ūkininkams</t>
  </si>
  <si>
    <t>Lėšų ekonomija, nes nebuvo besikreipiančių gauti kompensaciją nukentėjus nuo gaisro</t>
  </si>
  <si>
    <t>Lėšų ekonomija, nes nebuvo besikreipiančių gauti kompensaciją dėl verslo planų parengimo išlaidų kompensavimo</t>
  </si>
  <si>
    <t xml:space="preserve">VB </t>
  </si>
  <si>
    <t>Žemės ūkio specialistų priemokoms dėl padidėjusio darbo krūvio, tekusio ŽŪM skiriant papildomas išmokas dėl COVID sukeltų pasekmių mažinimo (tiesioginio darbo su žmonėmis pildant pasėlių deklaracijas, atnaujinant ūkių ir valdų duomenis; papildomų paraiškų pildymas (už pienines karves laikinajai pagalbai gautos 983 paraiškos, už parduotus galvijus laikinajai pagalbai gautos 1873 paraiškos, 3 daržovių augintojų paraiškos, 2 švelniakailių žvėrelių augintojų paraiškos)</t>
  </si>
  <si>
    <t>NVO pateiktų projektų didžioji dalis veiklų buvo suplanuotos šventės, įvairūs renginiai, kurie dėl COVID-19 pandemijos nevyko ir dėl to lėšos nebuvo panaudotos</t>
  </si>
  <si>
    <t>Savivaldybei tenkanti mokymo lėšų dalis paskirstoma mokykloms ugdymo procesui organizuoti ir švietimo pagalbai teikti</t>
  </si>
  <si>
    <t>Lėšų ekonomija dėl mažesnio seminarų ir mokymų poreikio pandemijos metu</t>
  </si>
  <si>
    <t>Kitų prekių ir paslaugų įsigijimo ekonomija -2,8 tūkst. eurų;
Traktoriukui - žoliapjovei įsigyti +2,8 tūkst. eurų.</t>
  </si>
  <si>
    <t>Mokinių pavežėjimo į mokyklą ir atgal į namus užtikrinimas</t>
  </si>
  <si>
    <t xml:space="preserve">VšĮ Lazdijų švietimo centro asignavimų ekonomija dėl nevykusių TAU veiklų </t>
  </si>
  <si>
    <t>Neformaliojo suaugusiųjų švietimo programų organizavimas</t>
  </si>
  <si>
    <t>Vaikų ir paauglių nusikalstamumo prevencijos programų vykdymas</t>
  </si>
  <si>
    <t>Asignavimų ekonomija dėl konkurso metu likusių nepaskirstytų lėšų</t>
  </si>
  <si>
    <t>Pateiktas papildomas prašymas kompensuoti studijų išlaidas</t>
  </si>
  <si>
    <t xml:space="preserve">Transporto išlaidos -1 tūkst. Eur;
Komandiruočių išlaidos -0,3 tūkst. Eur;
Kvalifikacijos kėlimo išlaidos -0,2 tūkst. eurų;
Komunalinių paslaugų įsigijimo išlaidos -4 tūkst. eurų;
Kitų prekių ir paslaugų įsigijimo išlaidos -4,8 tūkst. eurų;
Automobilio įsigijimui +10 tūkst. eurų. </t>
  </si>
  <si>
    <t>Darbo užmokesčio asignavimų ekonomija dėl ne pilnus metus užimtų pareigybių</t>
  </si>
  <si>
    <t>Asignavimų ekonomija dėl ilgalaikio turto įsigijimo mažesne nei planuota kaina</t>
  </si>
  <si>
    <t>Pagal faktinį poreikį asignavimai šiai priemonei yra didesni nei planuota</t>
  </si>
  <si>
    <t>Laidojimo pašalpų mokėjimas</t>
  </si>
  <si>
    <t xml:space="preserve">Mokinių nemokamas maitinimas Lazdijų mokykloje-darželyje "Kregždutė" </t>
  </si>
  <si>
    <t>Pagal faktinį poreikį didinami asignavimai iš Socialinės apsaugos ir darbo ministro papildomai skirtų lėšų socialinei paramai mokiniams</t>
  </si>
  <si>
    <t>Mokinių nemokamas maitinimas Lazdijų r. Seirijų Antano Žmuidzinavičiaus gimnazijoje</t>
  </si>
  <si>
    <t xml:space="preserve">Lazdijų mokykla-darželis "Kregždutė" </t>
  </si>
  <si>
    <t>Mokinių nemokamas maitinimas Lazdijų r. Šventežerio mokykloje</t>
  </si>
  <si>
    <t>Mokinių aprūpinimas mokinio reikmenimis</t>
  </si>
  <si>
    <t>Pagal faktinį poreikį mokinių aprūpinimo mokinio reikmenimis buvo mažesnis nei planuota -4,2 tūkst. eurų;
Padidinus dotaciją socialinei paramai mokiniams atitinkamai didinami administravimui skirti asignavimai +0,6 tūkst. eurų.</t>
  </si>
  <si>
    <t>Dėl sumažėjusio faktinio pašalpų gavėjų skaičiaus asignavimai perskirstomi kitoms socialinės paramos reikmėms:
Veisiejų S. Gedos gimnazijos automobiliui įsigyti -11 tūkst. eurų;
Socialinės globos centro „Židinys“ darbuotojų darbo užmokesčiui -7,5 tūkst. eurų;
Ligonių vežimo į gydymo įstaigą hemodializių procedūroms išlaidų kompensavimas -1,8 tūkst. eurų;
Teikiamų transporto paslaugų socialiai remtiniems asmenims kompensavimas -2,6 tūkst. eurų;
Ilgalaikės globos paslaugoms (dėl padidėjusio gavėjų skaičiaus) -6,9 tūkst. eurų;
Socialinėms priežiūros paslaugoms (pagalbos į namus paslauga) -0,9 tūkst. eurų.</t>
  </si>
  <si>
    <t>Ligonių vežimo į gydymo įstaigą hemodializių procedūroms išlaidų kompensavimas +1,8 tūkst. eurų;
Teikiamų transporto paslaugų socialiai remtiniems asmenims kompensavimas +2,6 tūkst. eurų;</t>
  </si>
  <si>
    <t>Ilgalaikės globos paslaugų faktinės išlaidos didesnės nei suplanuota biudžete +6,9 tūkst. eurų</t>
  </si>
  <si>
    <t>Socialinių paslaugų šeimoms, globėjams, be tėvų globos likusiems vaikams teikimas socialinės globos centre „Židinys“</t>
  </si>
  <si>
    <t>Socialinės globos centras „Židinys“</t>
  </si>
  <si>
    <t>Dėl padidėjusio poreikio pagalbos į namus paslaugos +0,9 tūkst. eurų.</t>
  </si>
  <si>
    <t>Neveiksnių asmenų būklės peržiūrėjimo komisijos darbo organizavimas</t>
  </si>
  <si>
    <t>Pagal faktinius duomenis Sveikatos apsaugos ministro sumažinta šiai funkcijai vykdyti skirta dotacija</t>
  </si>
  <si>
    <t>Gatvių ir kitų viešųjų erdvių apšvietimo tinklų įrengimas/atnaujinimas</t>
  </si>
  <si>
    <t>Pagal faktinius duomenis keičiamas skirtų asignavimų paskirstymas tarp ekonominės klasifikacijos kodų:
Gyvenamųjų vietovių viešojo ūkio išlaidos -61 tūkst. eurų;
Infrastruktūros ir kitų statinių įsigijimo išlaidos +61 tūkst. eurų</t>
  </si>
  <si>
    <t>Būdviečio seniūnija</t>
  </si>
  <si>
    <t>Elektros išlaidų ekonomija</t>
  </si>
  <si>
    <t>Asignavimų trūkumas apmokėti už elektros tiekimo paslaugas</t>
  </si>
  <si>
    <t>Veisiejų seniūnija</t>
  </si>
  <si>
    <t>Gyvenamųjų vietovių viešojo ūkio išlaidos -0,1 tūkst. eurų</t>
  </si>
  <si>
    <t>Transporto paslaugų įsigijimo išlaidos +2 tūkst. eurų;
Memorialinės lentos šauliams pagaminimo išlaidoms padengti +3 tūkst. eurų.</t>
  </si>
  <si>
    <t>Mažinami nepanaudoti asignavimai kapinių tvorai sutvarkyti -5 tūkst. eurų;
Automobilio priekabai įsigyti +0,8 tūkst. eurų.</t>
  </si>
  <si>
    <t>Asignavimai didinami medžių kirtimo ir kitų prekių ir paslaugų įsigijimo išlaidoms padengti</t>
  </si>
  <si>
    <t>Želdinių atkuriomosios vertės atstatymas</t>
  </si>
  <si>
    <t>Asignavimų ekonomija dėl pandemijos metu nevykdytų veiklų</t>
  </si>
  <si>
    <t>Atliekų išvežimas ir tvarkymas</t>
  </si>
  <si>
    <t>Asignaimai didinami žaliųjų atliekų išvežimo išlaidoms padengti</t>
  </si>
  <si>
    <t>Valymo įrenginiams įsigyti -2,2 tūkst. eurų;
Topo nuotraukos dėl valymo įrenginių projektavimo +0,3 tūkst. eurų;
Valymo įrengimų techninio projekto parengimas +0,3 tūkst. eurų.</t>
  </si>
  <si>
    <t>Savivaldybės įstaigų projektų bendrafinansavimas</t>
  </si>
  <si>
    <t>ES</t>
  </si>
  <si>
    <t>Asignavimai tikslinami tarp ekonominės klasifikacijos kodų</t>
  </si>
  <si>
    <t>Lazdijų rajono savivaldybės visuomenės sveikatos biuras</t>
  </si>
  <si>
    <t>Asignavimai tikslinami tarp ekonominės klasifikacijos straipsnių:
Darbo užmokestis -0,6 tūkst. eurų;
Darbdavių socialinė parama +0,6 tūkst. eurų</t>
  </si>
  <si>
    <t xml:space="preserve">Kompiuteriams įsigyti </t>
  </si>
  <si>
    <t>Tikslinimo pagrindimas 
(Lazdijų rajono savivaldybės biudžeto 11 mėn. vykdymo rezultatų įvertinimas ir analizė su programų koordinatoriais ir priemonių kuratoriais)</t>
  </si>
  <si>
    <t>Švietimo, mokslo ir sporto ministro skirtos lėšos iš Valstybės investicijų programos „VšĮ Lazdijų sporto centras sporto salės rekonstrukcija (Lazdijos g. 5)“</t>
  </si>
  <si>
    <t>Dotacija iš Valstybės investicijų programos +35 tūkst. eurų;
Dotacija Asbesto turinčių gaminių atliekų surinkimui +16 tūkst. eurų;
Dotacija Privačių namų prijungimas prie centralizuotos nuotekų surinkimo infrastruktūros Lazdijų ir Veisiejų miestuose +30,9 tūkst. eurų.</t>
  </si>
  <si>
    <t>Išlaidų ekonomija, nes SVV paraiškos buvo renkamos iki 11.01, be to dalis išlaidų buvo pripažintos netikamomis ir lėšos nebuvo skirtos</t>
  </si>
  <si>
    <t>Aplinkos projektų valdymo agentūros prie Aplinkos ministerijos skirta dotacija Asbesto turinčių gaminių atliekų surinkimui</t>
  </si>
  <si>
    <t xml:space="preserve">Aplinkos projektų valdymo agentūros prie Aplinkos ministerijos skirta dotacija Privačių namų prijungimas prie centralizuotos nuotekų surinkimo infrastruktūros Lazdijų ir Veisiejų miestuose </t>
  </si>
  <si>
    <t>Asignavimai tikslinami tarp ekonominės klasifikacijos kodų bei asignavimų ekonomija įvertinus faktines projektų veiklas</t>
  </si>
  <si>
    <t>Asignavimų ekonomija dėl paraiškų projektams rengimo nesamdant konsultantų (paraiškas projektams rengia Strateginio planavimo ir investiciniu projektų valdymo skyriaus specialistai)</t>
  </si>
  <si>
    <t>Darbo užmokesčio ir su juo susijusių įmokų ekonomija dėl neužimtų pareigybių visus metus -7,2 tūkst. eurų;</t>
  </si>
  <si>
    <t>Lazdijų rajono savivaldybės priešgaisrinės tarnybos projekto „Pagalba ir apsauga pasienio bendruomenėms“ apyvartinėms lėšoms +14,3 tūkst. eurų;
Lazdijų krašto muziejaus projektui „Pasienio poezija – kalbantis paveikslas“ +1,9 tūkst. eurų;
Projekto „Socialinės įtraukties stiprinimas, pasitelkiant technologijas, kalbą ir tarpvalstybinį bendradarbiavimą" apyvartinėms lėšoms +121,8 tūkst. eurų, iš jų:
Lazdijų M. Gustaičio gimnazijai +36,1 tūkst. eurų;
Lazdijų r. Veisiejų S. Gedos gimnazijai +35,1 tūkst. eurų;
Lazdijų mokyklai-darželiui „Vyturėlis“ +50,6 tūkst. eurų.</t>
  </si>
  <si>
    <t>Informacinių technologijų prekių ir paslaugų įsigijimo išlaidų ekonomija -15 tūkst. eurų;
DocLogic licencijos +15 tūkst. eurų</t>
  </si>
  <si>
    <t>Savivaldybės būstų remontas, kitos susijusios išlaidos</t>
  </si>
  <si>
    <t>Savivaldybės būsto, esančio M. Gustaičio g. 5-31, paskolai ir palūkanoms</t>
  </si>
  <si>
    <t>Darbo užmokesčio ekonomija dėl ne visus metus buvusios užtimtos pareigybės</t>
  </si>
  <si>
    <t>Asignavimai tikslinami tarp ekonominės klasifikacijos straipsnių:
Darbo užmokestis -1,6 tūkst. eurų;
Prekėms ir paslaugoms +1,6 tūkst. eurų</t>
  </si>
  <si>
    <t>Dėl mero padėjėjo pareigybės priskyrimo prie šios priemonės metų pradžioje suplanuotų asignavimų darbo užmokesčiui nepakanka. Asignavimai didinami iš komandiruočių ekonomijos</t>
  </si>
  <si>
    <t>Darbo užmokesčio ekonomija dėl socialinės srities darbuotojų dalies darbo užmokesčio mokėjimo iš valstybės biudžeto lėšų tikslinių išmokų, skirtų administravimui</t>
  </si>
  <si>
    <t xml:space="preserve">Dėl COVID-19 pandemijos prisidėjimo prie bendruomeninių projektų dalis persikėlė į kitus metus, nes ir veiklos perkeltos į kitus metus. </t>
  </si>
  <si>
    <t>Lėšos mokymo priemonėms įsigyti +3,5 tūkst. eurų, kvalifikacijai kelti +0,9 tūkst. eurų.</t>
  </si>
  <si>
    <t>Skaitmeninio ugdymo plėtrai: 
kvalifikacijai kelti+0,8 tūkst. eurų;
kitoms prekėms ir paslaugoms įsigyti +0,4 tūkst. eurų.</t>
  </si>
  <si>
    <t>Dėl padidėjusių koeficientų ikimokyklinio ugdymo ir priešmokyklinio ugdymo mokytojams nuo rugsėjo 1 d. susidarė darbo užmokesčio asignavimų trūkumas +1 tūkst. eurų</t>
  </si>
  <si>
    <t>Dėl padidėjusių koeficientų ikimokyklinio ugdymo ir priešmokyklinio ugdymo mokytojams nuo rugsėjo 1 d. susidarė darbo užmokesčio asignavimų trūkumas +34,5 tūkst. eurų;
Mokymo priemonėms įsigyti +2,8 tūkst. eurų;
Lauko žaidimų aikštelei +6,8 tūskt. eurų.</t>
  </si>
  <si>
    <t>Skaitmeninio ugdymo plėtrai: 
kvalifikacijai kelti +0,9 tūkst. eurų;
kitoms prekėms ir paslaugoms įsigyti +0,4 tūkst. eurų.</t>
  </si>
  <si>
    <t>Dėl padidėjusių koeficientų ikimokyklinio ugdymo ir priešmokyklinio ugdymo mokytojams nuo rugsėjo 1 d., taip pat dėl nuo rugsėjo 1 d. atsidariusios naujos ikimokyklinio ugdymo grupės susidarė darbo užmokesčio asignavimų trūkumas +12 tūkst. eurų</t>
  </si>
  <si>
    <t>Skaitmeninio ugdymo plėtrai:
kvalifikacijai kelti +1,7 tūkst. eurų;
interaktyviai lentai +2,4 tūkst. eurų;
licenzijoms 3 D klasės pamokoms +4,1 tūkst. eurų.</t>
  </si>
  <si>
    <t>Dėl padidėjusių koeficientų ikimokyklinio ugdymo ir priešmokyklinio ugdymo mokytojams nuo rugsėjo 1 d. susidarė darbo užmokesčio asignavimų trūkumas +36,8 tūkst. eurų;
Kitoms prekėms ir paslaugoms įsigyti -9,6 tūkst. eurų;
A.Kirsnos ikimokyklinio ugdymo grupės lauko žaidimų aikštelei įsigyti +6,8 tūkst. eurų;
Interaktyvioms lentoms (3 vnt.) +9 tūkst. eurų.</t>
  </si>
  <si>
    <t>Dėl padidėjusių koeficientų ikimokyklinio ugdymo ir priešmokyklinio ugdymo mokytojams nuo rugsėjo 1 d. susidarė darbo užmokesčio asignavimų trūkumas +14 tūkst. eurų;
darbdavių socialinė paramai +0,3 tūkst. eurų;
mokymo priemonėms +0,3 tūkst. eurų</t>
  </si>
  <si>
    <t>Skaitmeninio ugdymo plėtrai: 
kvalifikacijai kelti +1,4 tūkst. eurų;
kitoms prekėms ir paslaugoms įsigyti +0,6 tūkst. eurų.</t>
  </si>
  <si>
    <t>Dėl padidėjusių koeficientų ikimokyklinio ugdymo ir priešmokyklinio ugdymo mokytojams nuo rugsėjo 1 d. susidarė darbo užmokesčio asignavimų trūkumas +16,2 tūkst. eurų;
Mokymo reikmėms +0,4 tūkst. eurų;
Ilgalaikiam turtui įsigyti (robotui, supynėms, smėlio dėžei, skaitmeninei įtraukiojo ugdymo priemonei "Edusensus" ) +4,3 tūkst. eurų.</t>
  </si>
  <si>
    <t>Skaitmeninio ugdymo plėtrai: 
kvalifikacijai kelti +0,8 tūkst. eurų;
kitoms prekėms ir paslaugoms įsigyti +0,3 tūkst. eurų.</t>
  </si>
  <si>
    <t>Dėl padidėjusių koeficientų ikimokyklinio ugdymo ir priešmokyklinio ugdymo mokytojams nuo rugsėjo 1 d. susidarė darbo užmokesčio asignavimų trūkumas +29,8 tūkst. eurų;
Ilgalaikiam turtui įsigyti (lazerinio pjaustymo staklėms ir kompiuterių krovimo ir saugojimo spinta) +6,4 tūkst. eurų; ekonomija prekėms ir paslaugoms -1,8 tūkst. eurų</t>
  </si>
  <si>
    <t>Skaitmeninio ugdymo plėtrai: 
kvalifikacijai kelti +2,2 tūkst. eurų;
kitoms prekėmsir paslaugoms įsigyti +1 tūkst. eurų.</t>
  </si>
  <si>
    <t>Dėl padidėjusių koeficientų ikimokyklinio ugdymo ir priešmokyklinio ugdymo mokytojams nuo rugsėjo 1 d. susidarė darbo užmokesčio asignavimų trūkumas +5 tūkst. eurų;
Transporto priemonei, skirtai  į Kapčiamiestį vežti maistą mokinams, gaunantiems nemokamą maitinimą, įsigyti +11 tūkst. eurų</t>
  </si>
  <si>
    <t>Asignavimų ekonomija dėl paskelbto karantino (UAB „Lazdijų autobusų parkas“ mokamos kompensacijos už mokinių vežiojimą)</t>
  </si>
  <si>
    <t>Prisidėjimas savivaldybės biudžeto lėšomis prie neformalaus vaikų švietimo, kuris didžiąja dalimi finansuojamas ES lėšomis</t>
  </si>
  <si>
    <t>Dėl pandemijos vyko ne visos suplanuotos veiklos</t>
  </si>
  <si>
    <t>Dėl pandemijos nevyko planuotas renginys „Mero pusryčiai“</t>
  </si>
  <si>
    <t>Asignavimų trūkumas dėl išmokėtų išeitinių išmokų ir kompensacijos už nepanaudotas atostogas</t>
  </si>
  <si>
    <t>Pagal faktinį poreikį asignavimai perskirstomi kitoms socialinės paramos priemonėms:
Vienkartinėms pašalpoms -99 tūkst. eurų;
Kreditų ir palūkanų mokėjimas -12 tūkst. eurų;
Būsto šildymo išlaidų, geriamojo vandens išlaidų ir karšto vandens išlaidų kompensavimas -14 tūkst. eurų</t>
  </si>
  <si>
    <t>Asignavimų trūkumas dėl išmokėtų išeitinių išmokų ir kompensacijos už nepanaudotas atostogas, kurio dalis dengiama iš traktoriukui įsigyti skirtų asignavimų</t>
  </si>
  <si>
    <t>Deguonies koncentratoriams įsigyti (4 vnt.*1149,5 eurai)</t>
  </si>
  <si>
    <t>Dėl padidėjusių koeficientų ikimokyklinio ugdymo ir priešmokyklinio ugdymo mokytojams nuo rugsėjo 1 d. susidarė darbo užmokesčio asignavimų trūkumas +22,2 tūkst. eurų;
Mokymo priemonėms -1,5 tūkst. eurų;
Ilgalaikiam turtui įsigyti (Ikimokyklinio ugdymo grupės lauko žaidimų aikštelė, 2 projektoriams ir interaktyviam ekranui) +5,2 tūkst. eurų.</t>
  </si>
  <si>
    <t>Darbo užmokesčio ir su juo susijusių įmokų ekonomija dėl neužimtų pareigybių visus metus -2,5 tūkst. eurų</t>
  </si>
  <si>
    <t>Darbo užmokesčio ir su juo susijusių įmokų ekonomija dėl neužimtų pareigybių visus metus -7 tūkst. eurų;
darbdavių socialinei paramai +1,4 tūkst. eurų</t>
  </si>
  <si>
    <t xml:space="preserve">Asignavimai didinami dėl:
- Covid-19 plitimo sukeltų pasekmių priemonių plano ir ekonomikos skatinimo lėšų (1,4 mln.eurų) įsisavinimo; 
- gautų valstybės vardu pasiskolintų lėšų (1,5 mln. eurų) įsisavinimo; 
- sudarytų terminuotų darbo sutarčių su darbininkais seniūnijose (pasikeitus teisės aktams neliko būtinybės socialines pašalpas gaunantiems asmenims dirbti visuomenei naudingą darbą); 
- OCV (operacijų centro vadovo) priimtų sprendimų karantino laikotarpiu įgyvendinimo; </t>
  </si>
  <si>
    <t>Asignavimai didinami dėl padidėjusio paslaugų, kurios reikalingos užtikrinti kokybišką ir savalaikį viešųjų paslaugų teikimą, įsigijomo poreikio (turto vertinimas ir kt.)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</si>
</sst>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1" fillId="2" borderId="0" xfId="0" applyFont="1" applyFill="1" applyBorder="1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164" fontId="3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right" vertical="center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1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wrapText="1"/>
    </xf>
    <xf numFmtId="0" fontId="0" fillId="0" borderId="1" xfId="0" applyFont="1" applyBorder="1"/>
    <xf numFmtId="164" fontId="1" fillId="0" borderId="0" xfId="0" applyNumberFormat="1" applyFont="1" applyAlignment="1">
      <alignment horizontal="center" vertical="center"/>
    </xf>
    <xf numFmtId="164" fontId="4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1" fillId="0" borderId="0" xfId="0" applyNumberFormat="1" applyFont="1"/>
    <xf numFmtId="2" fontId="4" fillId="0" borderId="1" xfId="0" applyNumberFormat="1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4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5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/>
    <xf numFmtId="2" fontId="5" fillId="0" borderId="1" xfId="0" applyNumberFormat="1" applyFont="1" applyBorder="1" applyAlignment="1">
      <alignment horizontal="right" vertical="center" wrapText="1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Font="1"/>
    <xf numFmtId="164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2">
    <cellStyle name="Įprastas" xfId="0" builtinId="0"/>
    <cellStyle name="Paprastas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34"/>
  <sheetViews>
    <sheetView showZeros="0" tabSelected="1" zoomScaleNormal="100" workbookViewId="0">
      <pane xSplit="5" ySplit="6" topLeftCell="G20" activePane="bottomRight" state="frozen"/>
      <selection pane="topRight" activeCell="F1" sqref="F1"/>
      <selection pane="bottomLeft" activeCell="A7" sqref="A7"/>
      <selection pane="bottomRight" activeCell="I21" sqref="I21"/>
    </sheetView>
  </sheetViews>
  <sheetFormatPr defaultColWidth="9.21875" defaultRowHeight="13.8" outlineLevelRow="1" x14ac:dyDescent="0.25"/>
  <cols>
    <col min="1" max="1" width="4.5546875" style="1" customWidth="1"/>
    <col min="2" max="2" width="37.5546875" style="25" customWidth="1"/>
    <col min="3" max="3" width="19" style="26" customWidth="1"/>
    <col min="4" max="4" width="8.5546875" style="27" customWidth="1"/>
    <col min="5" max="5" width="9.21875" style="27" customWidth="1"/>
    <col min="6" max="6" width="10" style="27" customWidth="1"/>
    <col min="7" max="7" width="12.77734375" style="27" customWidth="1"/>
    <col min="8" max="8" width="9.44140625" style="92" customWidth="1"/>
    <col min="9" max="9" width="90.77734375" style="28" customWidth="1"/>
    <col min="10" max="16384" width="9.21875" style="1"/>
  </cols>
  <sheetData>
    <row r="1" spans="1:39" s="4" customFormat="1" ht="46.5" customHeight="1" x14ac:dyDescent="0.25">
      <c r="A1" s="1"/>
      <c r="B1" s="1"/>
      <c r="C1" s="2"/>
      <c r="D1" s="3" t="s">
        <v>0</v>
      </c>
      <c r="E1" s="1"/>
      <c r="F1" s="1"/>
      <c r="G1" s="107" t="s">
        <v>76</v>
      </c>
      <c r="H1" s="107"/>
      <c r="I1" s="107"/>
      <c r="J1" s="1"/>
      <c r="K1" s="79"/>
      <c r="L1" s="79"/>
      <c r="M1" s="79"/>
      <c r="N1" s="7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4" customFormat="1" ht="11.25" customHeight="1" x14ac:dyDescent="0.25">
      <c r="A2" s="1"/>
      <c r="B2" s="1"/>
      <c r="C2" s="2"/>
      <c r="D2" s="3"/>
      <c r="E2" s="1"/>
      <c r="F2" s="1"/>
      <c r="G2" s="1"/>
      <c r="H2" s="79"/>
      <c r="I2" s="5"/>
      <c r="J2" s="1"/>
      <c r="K2" s="79"/>
      <c r="L2" s="79"/>
      <c r="M2" s="79"/>
      <c r="N2" s="7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4" customFormat="1" ht="15.75" customHeight="1" x14ac:dyDescent="0.25">
      <c r="A3" s="1"/>
      <c r="B3" s="108" t="s">
        <v>38</v>
      </c>
      <c r="C3" s="108"/>
      <c r="D3" s="108"/>
      <c r="E3" s="108"/>
      <c r="F3" s="108"/>
      <c r="G3" s="108"/>
      <c r="H3" s="108"/>
      <c r="I3" s="108"/>
      <c r="J3" s="1"/>
      <c r="K3" s="79"/>
      <c r="L3" s="79"/>
      <c r="M3" s="79"/>
      <c r="N3" s="7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7" customFormat="1" ht="14.25" customHeight="1" x14ac:dyDescent="0.25">
      <c r="A4" s="1"/>
      <c r="B4" s="1"/>
      <c r="C4" s="2"/>
      <c r="D4" s="3"/>
      <c r="E4" s="1"/>
      <c r="F4" s="1"/>
      <c r="G4" s="1"/>
      <c r="H4" s="79"/>
      <c r="I4" s="6"/>
      <c r="J4" s="1"/>
      <c r="K4" s="79"/>
      <c r="L4" s="79"/>
      <c r="M4" s="79"/>
      <c r="N4" s="7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3.5" customHeight="1" x14ac:dyDescent="0.25">
      <c r="B5" s="109" t="s">
        <v>1</v>
      </c>
      <c r="C5" s="110" t="s">
        <v>2</v>
      </c>
      <c r="D5" s="109" t="s">
        <v>3</v>
      </c>
      <c r="E5" s="111" t="s">
        <v>4</v>
      </c>
      <c r="F5" s="111"/>
      <c r="G5" s="111"/>
      <c r="H5" s="111"/>
      <c r="I5" s="109" t="s">
        <v>176</v>
      </c>
      <c r="K5" s="79"/>
      <c r="L5" s="79"/>
      <c r="M5" s="79"/>
      <c r="N5" s="79"/>
    </row>
    <row r="6" spans="1:39" s="8" customFormat="1" ht="61.5" customHeight="1" x14ac:dyDescent="0.25">
      <c r="B6" s="109"/>
      <c r="C6" s="110"/>
      <c r="D6" s="109"/>
      <c r="E6" s="9" t="s">
        <v>5</v>
      </c>
      <c r="F6" s="47" t="s">
        <v>31</v>
      </c>
      <c r="G6" s="47" t="s">
        <v>6</v>
      </c>
      <c r="H6" s="80" t="s">
        <v>7</v>
      </c>
      <c r="I6" s="109"/>
      <c r="L6" s="1"/>
      <c r="M6" s="79"/>
      <c r="N6" s="79"/>
    </row>
    <row r="7" spans="1:39" ht="27.6" x14ac:dyDescent="0.25">
      <c r="B7" s="106" t="s">
        <v>90</v>
      </c>
      <c r="C7" s="106"/>
      <c r="D7" s="106"/>
      <c r="E7" s="30">
        <v>-1.3</v>
      </c>
      <c r="F7" s="31"/>
      <c r="G7" s="31"/>
      <c r="H7" s="81"/>
      <c r="I7" s="32" t="s">
        <v>95</v>
      </c>
    </row>
    <row r="8" spans="1:39" x14ac:dyDescent="0.25">
      <c r="B8" s="106" t="s">
        <v>91</v>
      </c>
      <c r="C8" s="106"/>
      <c r="D8" s="106"/>
      <c r="E8" s="30">
        <v>15.6</v>
      </c>
      <c r="F8" s="31"/>
      <c r="G8" s="31"/>
      <c r="H8" s="81"/>
      <c r="I8" s="32" t="s">
        <v>92</v>
      </c>
    </row>
    <row r="9" spans="1:39" ht="27.6" x14ac:dyDescent="0.25">
      <c r="B9" s="106" t="s">
        <v>93</v>
      </c>
      <c r="C9" s="106"/>
      <c r="D9" s="106"/>
      <c r="E9" s="30">
        <v>-5</v>
      </c>
      <c r="F9" s="31"/>
      <c r="G9" s="31"/>
      <c r="H9" s="81"/>
      <c r="I9" s="32" t="s">
        <v>94</v>
      </c>
    </row>
    <row r="10" spans="1:39" x14ac:dyDescent="0.25">
      <c r="B10" s="106" t="s">
        <v>77</v>
      </c>
      <c r="C10" s="106"/>
      <c r="D10" s="106"/>
      <c r="E10" s="30">
        <v>140</v>
      </c>
      <c r="F10" s="31"/>
      <c r="G10" s="31"/>
      <c r="H10" s="81"/>
      <c r="I10" s="32" t="s">
        <v>96</v>
      </c>
    </row>
    <row r="11" spans="1:39" x14ac:dyDescent="0.25">
      <c r="B11" s="106" t="s">
        <v>97</v>
      </c>
      <c r="C11" s="106"/>
      <c r="D11" s="106"/>
      <c r="E11" s="30">
        <v>94.6</v>
      </c>
      <c r="F11" s="31"/>
      <c r="G11" s="31"/>
      <c r="H11" s="81"/>
      <c r="I11" s="32" t="s">
        <v>98</v>
      </c>
    </row>
    <row r="12" spans="1:39" x14ac:dyDescent="0.25">
      <c r="B12" s="106" t="s">
        <v>30</v>
      </c>
      <c r="C12" s="106"/>
      <c r="D12" s="106"/>
      <c r="E12" s="30">
        <v>18.2</v>
      </c>
      <c r="F12" s="31"/>
      <c r="G12" s="31"/>
      <c r="H12" s="81"/>
      <c r="I12" s="32" t="s">
        <v>99</v>
      </c>
    </row>
    <row r="13" spans="1:39" ht="27.6" x14ac:dyDescent="0.25">
      <c r="B13" s="106" t="s">
        <v>30</v>
      </c>
      <c r="C13" s="106"/>
      <c r="D13" s="106"/>
      <c r="E13" s="30">
        <v>35</v>
      </c>
      <c r="F13" s="31"/>
      <c r="G13" s="31"/>
      <c r="H13" s="81"/>
      <c r="I13" s="32" t="s">
        <v>177</v>
      </c>
    </row>
    <row r="14" spans="1:39" ht="27.6" x14ac:dyDescent="0.25">
      <c r="B14" s="106" t="s">
        <v>30</v>
      </c>
      <c r="C14" s="106"/>
      <c r="D14" s="106"/>
      <c r="E14" s="30">
        <v>16</v>
      </c>
      <c r="F14" s="31"/>
      <c r="G14" s="31"/>
      <c r="H14" s="81"/>
      <c r="I14" s="32" t="s">
        <v>180</v>
      </c>
    </row>
    <row r="15" spans="1:39" ht="42.75" customHeight="1" x14ac:dyDescent="0.25">
      <c r="B15" s="106" t="s">
        <v>30</v>
      </c>
      <c r="C15" s="106"/>
      <c r="D15" s="106"/>
      <c r="E15" s="30">
        <v>30.9</v>
      </c>
      <c r="F15" s="31"/>
      <c r="G15" s="31"/>
      <c r="H15" s="81"/>
      <c r="I15" s="32" t="s">
        <v>181</v>
      </c>
    </row>
    <row r="16" spans="1:39" ht="18" customHeight="1" x14ac:dyDescent="0.25">
      <c r="B16" s="105" t="s">
        <v>8</v>
      </c>
      <c r="C16" s="105"/>
      <c r="D16" s="105"/>
      <c r="E16" s="30">
        <f>SUM(E7:E15)</f>
        <v>344</v>
      </c>
      <c r="F16" s="31"/>
      <c r="G16" s="31"/>
      <c r="H16" s="81"/>
      <c r="I16" s="32"/>
    </row>
    <row r="17" spans="2:9" s="10" customFormat="1" ht="28.2" outlineLevel="1" x14ac:dyDescent="0.3">
      <c r="B17" s="49" t="s">
        <v>78</v>
      </c>
      <c r="C17" s="49" t="s">
        <v>10</v>
      </c>
      <c r="D17" s="11" t="s">
        <v>9</v>
      </c>
      <c r="E17" s="12">
        <f>+F17+H17</f>
        <v>0</v>
      </c>
      <c r="F17" s="12"/>
      <c r="G17" s="12">
        <v>2</v>
      </c>
      <c r="H17" s="82"/>
      <c r="I17" s="42" t="s">
        <v>191</v>
      </c>
    </row>
    <row r="18" spans="2:9" s="10" customFormat="1" ht="45.75" customHeight="1" outlineLevel="1" x14ac:dyDescent="0.3">
      <c r="B18" s="49" t="s">
        <v>79</v>
      </c>
      <c r="C18" s="49" t="s">
        <v>80</v>
      </c>
      <c r="D18" s="11" t="s">
        <v>9</v>
      </c>
      <c r="E18" s="12">
        <f t="shared" ref="E18:E31" si="0">+F18+H18</f>
        <v>-7.7</v>
      </c>
      <c r="F18" s="12">
        <v>-7.7</v>
      </c>
      <c r="G18" s="12">
        <v>-7.5</v>
      </c>
      <c r="H18" s="82"/>
      <c r="I18" s="68" t="s">
        <v>189</v>
      </c>
    </row>
    <row r="19" spans="2:9" s="10" customFormat="1" ht="14.4" outlineLevel="1" x14ac:dyDescent="0.3">
      <c r="B19" s="95" t="s">
        <v>32</v>
      </c>
      <c r="C19" s="95" t="s">
        <v>10</v>
      </c>
      <c r="D19" s="11" t="s">
        <v>11</v>
      </c>
      <c r="E19" s="12">
        <f>+F19+H19</f>
        <v>0</v>
      </c>
      <c r="F19" s="12">
        <v>-4.5999999999999996</v>
      </c>
      <c r="G19" s="12"/>
      <c r="H19" s="82">
        <v>4.5999999999999996</v>
      </c>
      <c r="I19" s="73" t="s">
        <v>216</v>
      </c>
    </row>
    <row r="20" spans="2:9" s="10" customFormat="1" ht="97.2" outlineLevel="1" x14ac:dyDescent="0.3">
      <c r="B20" s="96"/>
      <c r="C20" s="96"/>
      <c r="D20" s="11" t="s">
        <v>9</v>
      </c>
      <c r="E20" s="12">
        <f t="shared" si="0"/>
        <v>194.1</v>
      </c>
      <c r="F20" s="12">
        <v>192.4</v>
      </c>
      <c r="G20" s="12">
        <v>185.4</v>
      </c>
      <c r="H20" s="82">
        <v>1.7</v>
      </c>
      <c r="I20" s="42" t="s">
        <v>220</v>
      </c>
    </row>
    <row r="21" spans="2:9" s="10" customFormat="1" ht="28.2" outlineLevel="1" x14ac:dyDescent="0.3">
      <c r="B21" s="49" t="s">
        <v>39</v>
      </c>
      <c r="C21" s="49" t="s">
        <v>10</v>
      </c>
      <c r="D21" s="11" t="s">
        <v>9</v>
      </c>
      <c r="E21" s="12">
        <f t="shared" si="0"/>
        <v>26.8</v>
      </c>
      <c r="F21" s="12">
        <v>26.8</v>
      </c>
      <c r="G21" s="12"/>
      <c r="H21" s="82"/>
      <c r="I21" s="42" t="s">
        <v>221</v>
      </c>
    </row>
    <row r="22" spans="2:9" s="10" customFormat="1" ht="50.25" customHeight="1" outlineLevel="1" x14ac:dyDescent="0.3">
      <c r="B22" s="49" t="s">
        <v>100</v>
      </c>
      <c r="C22" s="49" t="s">
        <v>10</v>
      </c>
      <c r="D22" s="11" t="s">
        <v>9</v>
      </c>
      <c r="E22" s="12">
        <f t="shared" si="0"/>
        <v>5.8</v>
      </c>
      <c r="F22" s="12">
        <v>3.8</v>
      </c>
      <c r="G22" s="12"/>
      <c r="H22" s="82">
        <v>2</v>
      </c>
      <c r="I22" s="50" t="s">
        <v>101</v>
      </c>
    </row>
    <row r="23" spans="2:9" s="10" customFormat="1" ht="27.6" outlineLevel="1" x14ac:dyDescent="0.3">
      <c r="B23" s="60" t="s">
        <v>102</v>
      </c>
      <c r="C23" s="60" t="s">
        <v>10</v>
      </c>
      <c r="D23" s="11" t="s">
        <v>9</v>
      </c>
      <c r="E23" s="12">
        <f t="shared" si="0"/>
        <v>-4.5</v>
      </c>
      <c r="F23" s="12">
        <v>-4.5</v>
      </c>
      <c r="G23" s="12"/>
      <c r="H23" s="82"/>
      <c r="I23" s="59" t="s">
        <v>127</v>
      </c>
    </row>
    <row r="24" spans="2:9" s="10" customFormat="1" ht="41.4" outlineLevel="1" x14ac:dyDescent="0.3">
      <c r="B24" s="60" t="s">
        <v>103</v>
      </c>
      <c r="C24" s="60" t="s">
        <v>10</v>
      </c>
      <c r="D24" s="11" t="s">
        <v>9</v>
      </c>
      <c r="E24" s="12">
        <f t="shared" si="0"/>
        <v>-30.9</v>
      </c>
      <c r="F24" s="12">
        <v>-32</v>
      </c>
      <c r="G24" s="12"/>
      <c r="H24" s="82">
        <v>1.1000000000000001</v>
      </c>
      <c r="I24" s="59" t="s">
        <v>104</v>
      </c>
    </row>
    <row r="25" spans="2:9" s="10" customFormat="1" ht="27.6" outlineLevel="1" x14ac:dyDescent="0.3">
      <c r="B25" s="60" t="s">
        <v>105</v>
      </c>
      <c r="C25" s="60" t="s">
        <v>10</v>
      </c>
      <c r="D25" s="11" t="s">
        <v>9</v>
      </c>
      <c r="E25" s="12">
        <f t="shared" si="0"/>
        <v>0</v>
      </c>
      <c r="F25" s="12">
        <v>-15</v>
      </c>
      <c r="G25" s="12"/>
      <c r="H25" s="82">
        <v>15</v>
      </c>
      <c r="I25" s="59" t="s">
        <v>186</v>
      </c>
    </row>
    <row r="26" spans="2:9" s="10" customFormat="1" ht="14.4" outlineLevel="1" x14ac:dyDescent="0.3">
      <c r="B26" s="60" t="s">
        <v>106</v>
      </c>
      <c r="C26" s="60" t="s">
        <v>10</v>
      </c>
      <c r="D26" s="11" t="s">
        <v>9</v>
      </c>
      <c r="E26" s="12">
        <f t="shared" si="0"/>
        <v>-4</v>
      </c>
      <c r="F26" s="12">
        <v>-4</v>
      </c>
      <c r="G26" s="12">
        <v>-4</v>
      </c>
      <c r="H26" s="82"/>
      <c r="I26" s="59" t="s">
        <v>107</v>
      </c>
    </row>
    <row r="27" spans="2:9" s="10" customFormat="1" ht="14.4" outlineLevel="1" x14ac:dyDescent="0.3">
      <c r="B27" s="60" t="s">
        <v>108</v>
      </c>
      <c r="C27" s="60" t="s">
        <v>10</v>
      </c>
      <c r="D27" s="11" t="s">
        <v>11</v>
      </c>
      <c r="E27" s="12">
        <f t="shared" si="0"/>
        <v>0</v>
      </c>
      <c r="F27" s="12"/>
      <c r="G27" s="12">
        <v>0.4</v>
      </c>
      <c r="H27" s="82"/>
      <c r="I27" s="59" t="s">
        <v>111</v>
      </c>
    </row>
    <row r="28" spans="2:9" s="10" customFormat="1" ht="14.4" outlineLevel="1" x14ac:dyDescent="0.3">
      <c r="B28" s="95" t="s">
        <v>109</v>
      </c>
      <c r="C28" s="95" t="s">
        <v>10</v>
      </c>
      <c r="D28" s="11" t="s">
        <v>11</v>
      </c>
      <c r="E28" s="12">
        <f t="shared" si="0"/>
        <v>0</v>
      </c>
      <c r="F28" s="12"/>
      <c r="G28" s="12">
        <v>-0.7</v>
      </c>
      <c r="H28" s="82"/>
      <c r="I28" s="59" t="s">
        <v>107</v>
      </c>
    </row>
    <row r="29" spans="2:9" s="10" customFormat="1" ht="69" outlineLevel="1" x14ac:dyDescent="0.3">
      <c r="B29" s="96"/>
      <c r="C29" s="96"/>
      <c r="D29" s="11" t="s">
        <v>9</v>
      </c>
      <c r="E29" s="12">
        <f t="shared" si="0"/>
        <v>6.9</v>
      </c>
      <c r="F29" s="12">
        <v>6.9</v>
      </c>
      <c r="G29" s="12">
        <v>6.9</v>
      </c>
      <c r="H29" s="82"/>
      <c r="I29" s="59" t="s">
        <v>124</v>
      </c>
    </row>
    <row r="30" spans="2:9" s="10" customFormat="1" ht="27.6" outlineLevel="1" x14ac:dyDescent="0.3">
      <c r="B30" s="58" t="s">
        <v>110</v>
      </c>
      <c r="C30" s="58" t="s">
        <v>10</v>
      </c>
      <c r="D30" s="11" t="s">
        <v>11</v>
      </c>
      <c r="E30" s="12"/>
      <c r="F30" s="12"/>
      <c r="G30" s="12">
        <v>0.3</v>
      </c>
      <c r="H30" s="82"/>
      <c r="I30" s="59" t="s">
        <v>112</v>
      </c>
    </row>
    <row r="31" spans="2:9" s="10" customFormat="1" ht="27.6" outlineLevel="1" x14ac:dyDescent="0.3">
      <c r="B31" s="60" t="s">
        <v>113</v>
      </c>
      <c r="C31" s="58" t="s">
        <v>10</v>
      </c>
      <c r="D31" s="11" t="s">
        <v>9</v>
      </c>
      <c r="E31" s="12">
        <f t="shared" si="0"/>
        <v>-63</v>
      </c>
      <c r="F31" s="12">
        <v>-63</v>
      </c>
      <c r="G31" s="12">
        <v>-62</v>
      </c>
      <c r="H31" s="82"/>
      <c r="I31" s="59" t="s">
        <v>192</v>
      </c>
    </row>
    <row r="32" spans="2:9" s="14" customFormat="1" ht="14.4" x14ac:dyDescent="0.3">
      <c r="B32" s="33" t="s">
        <v>12</v>
      </c>
      <c r="C32" s="33"/>
      <c r="D32" s="34"/>
      <c r="E32" s="35">
        <f>SUM(E17:E31)</f>
        <v>123.50000000000003</v>
      </c>
      <c r="F32" s="35">
        <f>SUM(F17:F31)</f>
        <v>99.100000000000023</v>
      </c>
      <c r="G32" s="35">
        <f>SUM(G17:G31)</f>
        <v>120.80000000000004</v>
      </c>
      <c r="H32" s="83">
        <f>SUM(H17:H31)</f>
        <v>24.4</v>
      </c>
      <c r="I32" s="33"/>
    </row>
    <row r="33" spans="2:9" s="10" customFormat="1" ht="30" customHeight="1" outlineLevel="1" x14ac:dyDescent="0.3">
      <c r="B33" s="41" t="s">
        <v>114</v>
      </c>
      <c r="C33" s="38" t="s">
        <v>10</v>
      </c>
      <c r="D33" s="39" t="s">
        <v>9</v>
      </c>
      <c r="E33" s="12">
        <f t="shared" ref="E33:E118" si="1">F33+H33</f>
        <v>-4.2</v>
      </c>
      <c r="F33" s="19">
        <v>-4.2</v>
      </c>
      <c r="G33" s="19"/>
      <c r="H33" s="84"/>
      <c r="I33" s="40" t="s">
        <v>179</v>
      </c>
    </row>
    <row r="34" spans="2:9" s="10" customFormat="1" ht="28.2" outlineLevel="1" x14ac:dyDescent="0.3">
      <c r="B34" s="41" t="s">
        <v>115</v>
      </c>
      <c r="C34" s="57" t="s">
        <v>10</v>
      </c>
      <c r="D34" s="39" t="s">
        <v>9</v>
      </c>
      <c r="E34" s="12">
        <f t="shared" si="1"/>
        <v>-16</v>
      </c>
      <c r="F34" s="19">
        <v>-16</v>
      </c>
      <c r="G34" s="19"/>
      <c r="H34" s="84"/>
      <c r="I34" s="40" t="s">
        <v>125</v>
      </c>
    </row>
    <row r="35" spans="2:9" s="10" customFormat="1" ht="28.2" outlineLevel="1" x14ac:dyDescent="0.3">
      <c r="B35" s="41" t="s">
        <v>116</v>
      </c>
      <c r="C35" s="57" t="s">
        <v>10</v>
      </c>
      <c r="D35" s="39" t="s">
        <v>9</v>
      </c>
      <c r="E35" s="12">
        <f t="shared" si="1"/>
        <v>-18</v>
      </c>
      <c r="F35" s="19">
        <v>-18</v>
      </c>
      <c r="G35" s="19"/>
      <c r="H35" s="84"/>
      <c r="I35" s="40" t="s">
        <v>193</v>
      </c>
    </row>
    <row r="36" spans="2:9" s="10" customFormat="1" ht="28.2" outlineLevel="1" x14ac:dyDescent="0.3">
      <c r="B36" s="41" t="s">
        <v>117</v>
      </c>
      <c r="C36" s="57" t="s">
        <v>10</v>
      </c>
      <c r="D36" s="39" t="s">
        <v>9</v>
      </c>
      <c r="E36" s="12">
        <f t="shared" si="1"/>
        <v>-90</v>
      </c>
      <c r="F36" s="19">
        <v>-90</v>
      </c>
      <c r="G36" s="19"/>
      <c r="H36" s="84"/>
      <c r="I36" s="40" t="s">
        <v>118</v>
      </c>
    </row>
    <row r="37" spans="2:9" s="14" customFormat="1" ht="14.4" x14ac:dyDescent="0.3">
      <c r="B37" s="33" t="s">
        <v>33</v>
      </c>
      <c r="C37" s="33"/>
      <c r="D37" s="34"/>
      <c r="E37" s="35">
        <f>SUM(E33:E36)</f>
        <v>-128.19999999999999</v>
      </c>
      <c r="F37" s="35">
        <f t="shared" ref="F37:H37" si="2">SUM(F33:F36)</f>
        <v>-128.19999999999999</v>
      </c>
      <c r="G37" s="35">
        <f t="shared" si="2"/>
        <v>0</v>
      </c>
      <c r="H37" s="83">
        <f t="shared" si="2"/>
        <v>0</v>
      </c>
      <c r="I37" s="33"/>
    </row>
    <row r="38" spans="2:9" s="29" customFormat="1" ht="27.6" outlineLevel="1" x14ac:dyDescent="0.3">
      <c r="B38" s="38" t="s">
        <v>119</v>
      </c>
      <c r="C38" s="38" t="s">
        <v>10</v>
      </c>
      <c r="D38" s="39" t="s">
        <v>9</v>
      </c>
      <c r="E38" s="12">
        <f t="shared" si="1"/>
        <v>-4</v>
      </c>
      <c r="F38" s="19">
        <v>-4</v>
      </c>
      <c r="G38" s="19"/>
      <c r="H38" s="84"/>
      <c r="I38" s="59" t="s">
        <v>121</v>
      </c>
    </row>
    <row r="39" spans="2:9" s="29" customFormat="1" ht="27.6" outlineLevel="1" x14ac:dyDescent="0.3">
      <c r="B39" s="57" t="s">
        <v>120</v>
      </c>
      <c r="C39" s="57" t="s">
        <v>10</v>
      </c>
      <c r="D39" s="39" t="s">
        <v>9</v>
      </c>
      <c r="E39" s="12">
        <f t="shared" si="1"/>
        <v>-2</v>
      </c>
      <c r="F39" s="19">
        <v>-2</v>
      </c>
      <c r="G39" s="19"/>
      <c r="H39" s="84"/>
      <c r="I39" s="59" t="s">
        <v>122</v>
      </c>
    </row>
    <row r="40" spans="2:9" s="14" customFormat="1" ht="14.4" x14ac:dyDescent="0.3">
      <c r="B40" s="33" t="s">
        <v>40</v>
      </c>
      <c r="C40" s="33"/>
      <c r="D40" s="34"/>
      <c r="E40" s="35">
        <f>SUM(E38:E39)</f>
        <v>-6</v>
      </c>
      <c r="F40" s="35">
        <f t="shared" ref="F40:H40" si="3">SUM(F38:F39)</f>
        <v>-6</v>
      </c>
      <c r="G40" s="35">
        <f t="shared" si="3"/>
        <v>0</v>
      </c>
      <c r="H40" s="83">
        <f t="shared" si="3"/>
        <v>0</v>
      </c>
      <c r="I40" s="33"/>
    </row>
    <row r="41" spans="2:9" s="14" customFormat="1" ht="27.6" outlineLevel="1" x14ac:dyDescent="0.3">
      <c r="B41" s="66" t="s">
        <v>74</v>
      </c>
      <c r="C41" s="66" t="s">
        <v>10</v>
      </c>
      <c r="D41" s="39" t="s">
        <v>43</v>
      </c>
      <c r="E41" s="13">
        <f t="shared" ref="E41:E60" si="4">F41+H41</f>
        <v>-104.8</v>
      </c>
      <c r="F41" s="19">
        <v>-104.8</v>
      </c>
      <c r="G41" s="45"/>
      <c r="H41" s="85"/>
      <c r="I41" s="38" t="s">
        <v>126</v>
      </c>
    </row>
    <row r="42" spans="2:9" s="10" customFormat="1" ht="14.4" outlineLevel="1" x14ac:dyDescent="0.3">
      <c r="B42" s="102" t="s">
        <v>41</v>
      </c>
      <c r="C42" s="101" t="s">
        <v>15</v>
      </c>
      <c r="D42" s="18" t="s">
        <v>43</v>
      </c>
      <c r="E42" s="13">
        <f t="shared" si="4"/>
        <v>4.5</v>
      </c>
      <c r="F42" s="16">
        <v>4.5</v>
      </c>
      <c r="G42" s="16"/>
      <c r="H42" s="86"/>
      <c r="I42" s="38" t="s">
        <v>194</v>
      </c>
    </row>
    <row r="43" spans="2:9" s="10" customFormat="1" ht="41.4" outlineLevel="1" x14ac:dyDescent="0.3">
      <c r="B43" s="102"/>
      <c r="C43" s="101"/>
      <c r="D43" s="18" t="s">
        <v>123</v>
      </c>
      <c r="E43" s="13">
        <f t="shared" si="4"/>
        <v>1.2</v>
      </c>
      <c r="F43" s="16">
        <v>1.2</v>
      </c>
      <c r="G43" s="16"/>
      <c r="H43" s="86"/>
      <c r="I43" s="67" t="s">
        <v>195</v>
      </c>
    </row>
    <row r="44" spans="2:9" s="10" customFormat="1" ht="31.5" customHeight="1" outlineLevel="1" x14ac:dyDescent="0.3">
      <c r="B44" s="102"/>
      <c r="C44" s="101"/>
      <c r="D44" s="18" t="s">
        <v>9</v>
      </c>
      <c r="E44" s="13">
        <f t="shared" si="4"/>
        <v>0</v>
      </c>
      <c r="F44" s="16"/>
      <c r="G44" s="16">
        <v>1</v>
      </c>
      <c r="H44" s="86"/>
      <c r="I44" s="52" t="s">
        <v>196</v>
      </c>
    </row>
    <row r="45" spans="2:9" s="10" customFormat="1" ht="60.75" customHeight="1" outlineLevel="1" x14ac:dyDescent="0.3">
      <c r="B45" s="102" t="s">
        <v>44</v>
      </c>
      <c r="C45" s="101" t="s">
        <v>16</v>
      </c>
      <c r="D45" s="18" t="s">
        <v>43</v>
      </c>
      <c r="E45" s="13">
        <f t="shared" si="4"/>
        <v>46</v>
      </c>
      <c r="F45" s="16">
        <v>39.200000000000003</v>
      </c>
      <c r="G45" s="16">
        <v>34.5</v>
      </c>
      <c r="H45" s="87">
        <v>6.8</v>
      </c>
      <c r="I45" s="67" t="s">
        <v>197</v>
      </c>
    </row>
    <row r="46" spans="2:9" s="10" customFormat="1" ht="41.4" outlineLevel="1" x14ac:dyDescent="0.3">
      <c r="B46" s="102"/>
      <c r="C46" s="101"/>
      <c r="D46" s="18" t="s">
        <v>11</v>
      </c>
      <c r="E46" s="13">
        <f t="shared" ref="E46" si="5">F46+H46</f>
        <v>1.3</v>
      </c>
      <c r="F46" s="16">
        <v>1.3</v>
      </c>
      <c r="G46" s="16"/>
      <c r="H46" s="86"/>
      <c r="I46" s="67" t="s">
        <v>198</v>
      </c>
    </row>
    <row r="47" spans="2:9" s="10" customFormat="1" ht="48.75" customHeight="1" outlineLevel="1" x14ac:dyDescent="0.3">
      <c r="B47" s="102"/>
      <c r="C47" s="101"/>
      <c r="D47" s="18" t="s">
        <v>9</v>
      </c>
      <c r="E47" s="13">
        <f t="shared" si="4"/>
        <v>12.2</v>
      </c>
      <c r="F47" s="16">
        <v>12.2</v>
      </c>
      <c r="G47" s="16">
        <v>12</v>
      </c>
      <c r="H47" s="87"/>
      <c r="I47" s="67" t="s">
        <v>199</v>
      </c>
    </row>
    <row r="48" spans="2:9" s="10" customFormat="1" ht="78" customHeight="1" outlineLevel="1" x14ac:dyDescent="0.3">
      <c r="B48" s="95" t="s">
        <v>45</v>
      </c>
      <c r="C48" s="97" t="s">
        <v>19</v>
      </c>
      <c r="D48" s="18" t="s">
        <v>43</v>
      </c>
      <c r="E48" s="13">
        <f t="shared" si="4"/>
        <v>53.099999999999994</v>
      </c>
      <c r="F48" s="16">
        <v>36.799999999999997</v>
      </c>
      <c r="G48" s="16">
        <v>36.799999999999997</v>
      </c>
      <c r="H48" s="87">
        <v>16.3</v>
      </c>
      <c r="I48" s="38" t="s">
        <v>201</v>
      </c>
    </row>
    <row r="49" spans="2:9" s="10" customFormat="1" ht="55.2" outlineLevel="1" x14ac:dyDescent="0.3">
      <c r="B49" s="103"/>
      <c r="C49" s="104"/>
      <c r="D49" s="18" t="s">
        <v>11</v>
      </c>
      <c r="E49" s="13">
        <f t="shared" si="4"/>
        <v>8.1999999999999993</v>
      </c>
      <c r="F49" s="16">
        <v>1.7</v>
      </c>
      <c r="G49" s="16"/>
      <c r="H49" s="87">
        <v>6.5</v>
      </c>
      <c r="I49" s="67" t="s">
        <v>200</v>
      </c>
    </row>
    <row r="50" spans="2:9" s="10" customFormat="1" ht="14.4" outlineLevel="1" x14ac:dyDescent="0.3">
      <c r="B50" s="103"/>
      <c r="C50" s="104"/>
      <c r="D50" s="18" t="s">
        <v>9</v>
      </c>
      <c r="E50" s="13">
        <f t="shared" si="4"/>
        <v>-7.2</v>
      </c>
      <c r="F50" s="16">
        <v>-7.2</v>
      </c>
      <c r="G50" s="16">
        <v>-7.2</v>
      </c>
      <c r="H50" s="87"/>
      <c r="I50" s="40" t="s">
        <v>184</v>
      </c>
    </row>
    <row r="51" spans="2:9" s="10" customFormat="1" ht="60.75" customHeight="1" outlineLevel="1" x14ac:dyDescent="0.3">
      <c r="B51" s="102" t="s">
        <v>46</v>
      </c>
      <c r="C51" s="101" t="s">
        <v>20</v>
      </c>
      <c r="D51" s="18" t="s">
        <v>43</v>
      </c>
      <c r="E51" s="13">
        <f t="shared" si="4"/>
        <v>14.6</v>
      </c>
      <c r="F51" s="16">
        <v>14.6</v>
      </c>
      <c r="G51" s="16">
        <v>14</v>
      </c>
      <c r="H51" s="86"/>
      <c r="I51" s="67" t="s">
        <v>202</v>
      </c>
    </row>
    <row r="52" spans="2:9" s="10" customFormat="1" ht="41.4" outlineLevel="1" x14ac:dyDescent="0.3">
      <c r="B52" s="102"/>
      <c r="C52" s="101"/>
      <c r="D52" s="18" t="s">
        <v>11</v>
      </c>
      <c r="E52" s="13">
        <f t="shared" si="4"/>
        <v>2</v>
      </c>
      <c r="F52" s="16">
        <v>2</v>
      </c>
      <c r="G52" s="16"/>
      <c r="H52" s="86"/>
      <c r="I52" s="67" t="s">
        <v>203</v>
      </c>
    </row>
    <row r="53" spans="2:9" s="10" customFormat="1" ht="35.25" customHeight="1" outlineLevel="1" x14ac:dyDescent="0.3">
      <c r="B53" s="102"/>
      <c r="C53" s="101"/>
      <c r="D53" s="18" t="s">
        <v>9</v>
      </c>
      <c r="E53" s="13">
        <f t="shared" si="4"/>
        <v>-5.6</v>
      </c>
      <c r="F53" s="16">
        <v>-5.6</v>
      </c>
      <c r="G53" s="16">
        <v>-7</v>
      </c>
      <c r="H53" s="86"/>
      <c r="I53" s="40" t="s">
        <v>219</v>
      </c>
    </row>
    <row r="54" spans="2:9" s="10" customFormat="1" ht="79.5" customHeight="1" outlineLevel="1" x14ac:dyDescent="0.3">
      <c r="B54" s="102" t="s">
        <v>47</v>
      </c>
      <c r="C54" s="101" t="s">
        <v>17</v>
      </c>
      <c r="D54" s="18" t="s">
        <v>43</v>
      </c>
      <c r="E54" s="13">
        <f t="shared" si="4"/>
        <v>20.900000000000002</v>
      </c>
      <c r="F54" s="16">
        <v>16.600000000000001</v>
      </c>
      <c r="G54" s="16">
        <v>16.2</v>
      </c>
      <c r="H54" s="88">
        <v>4.3</v>
      </c>
      <c r="I54" s="67" t="s">
        <v>204</v>
      </c>
    </row>
    <row r="55" spans="2:9" s="10" customFormat="1" ht="41.4" outlineLevel="1" x14ac:dyDescent="0.3">
      <c r="B55" s="102"/>
      <c r="C55" s="101"/>
      <c r="D55" s="18" t="s">
        <v>11</v>
      </c>
      <c r="E55" s="13">
        <f t="shared" si="4"/>
        <v>1.3</v>
      </c>
      <c r="F55" s="16">
        <v>1.3</v>
      </c>
      <c r="G55" s="16"/>
      <c r="H55" s="86"/>
      <c r="I55" s="67" t="s">
        <v>198</v>
      </c>
    </row>
    <row r="56" spans="2:9" s="10" customFormat="1" ht="27.6" outlineLevel="1" x14ac:dyDescent="0.3">
      <c r="B56" s="102"/>
      <c r="C56" s="101"/>
      <c r="D56" s="18" t="s">
        <v>9</v>
      </c>
      <c r="E56" s="13">
        <f t="shared" si="4"/>
        <v>0</v>
      </c>
      <c r="F56" s="16">
        <v>-2.8</v>
      </c>
      <c r="G56" s="16"/>
      <c r="H56" s="88">
        <v>2.8</v>
      </c>
      <c r="I56" s="40" t="s">
        <v>128</v>
      </c>
    </row>
    <row r="57" spans="2:9" s="10" customFormat="1" ht="83.25" customHeight="1" outlineLevel="1" x14ac:dyDescent="0.3">
      <c r="B57" s="102" t="s">
        <v>48</v>
      </c>
      <c r="C57" s="101" t="s">
        <v>18</v>
      </c>
      <c r="D57" s="18" t="s">
        <v>43</v>
      </c>
      <c r="E57" s="13">
        <f t="shared" si="4"/>
        <v>25.9</v>
      </c>
      <c r="F57" s="16">
        <f>22.9-2.2</f>
        <v>20.7</v>
      </c>
      <c r="G57" s="16">
        <v>22.2</v>
      </c>
      <c r="H57" s="87">
        <v>5.2</v>
      </c>
      <c r="I57" s="67" t="s">
        <v>217</v>
      </c>
    </row>
    <row r="58" spans="2:9" s="10" customFormat="1" ht="41.4" outlineLevel="1" x14ac:dyDescent="0.3">
      <c r="B58" s="102"/>
      <c r="C58" s="101"/>
      <c r="D58" s="18" t="s">
        <v>11</v>
      </c>
      <c r="E58" s="13">
        <f t="shared" si="4"/>
        <v>1.1000000000000001</v>
      </c>
      <c r="F58" s="16">
        <v>1.1000000000000001</v>
      </c>
      <c r="G58" s="16"/>
      <c r="H58" s="86"/>
      <c r="I58" s="67" t="s">
        <v>205</v>
      </c>
    </row>
    <row r="59" spans="2:9" s="10" customFormat="1" ht="14.4" outlineLevel="1" x14ac:dyDescent="0.3">
      <c r="B59" s="102"/>
      <c r="C59" s="101"/>
      <c r="D59" s="18" t="s">
        <v>9</v>
      </c>
      <c r="E59" s="13">
        <f t="shared" ref="E59" si="6">F59+H59</f>
        <v>-2.5</v>
      </c>
      <c r="F59" s="16">
        <v>-2.5</v>
      </c>
      <c r="G59" s="16">
        <v>-2.5</v>
      </c>
      <c r="H59" s="87"/>
      <c r="I59" s="52" t="s">
        <v>218</v>
      </c>
    </row>
    <row r="60" spans="2:9" s="10" customFormat="1" ht="66" customHeight="1" outlineLevel="1" x14ac:dyDescent="0.3">
      <c r="B60" s="102" t="s">
        <v>49</v>
      </c>
      <c r="C60" s="101" t="s">
        <v>21</v>
      </c>
      <c r="D60" s="18" t="s">
        <v>43</v>
      </c>
      <c r="E60" s="13">
        <f t="shared" si="4"/>
        <v>34.4</v>
      </c>
      <c r="F60" s="16">
        <v>28</v>
      </c>
      <c r="G60" s="16">
        <v>29.8</v>
      </c>
      <c r="H60" s="94">
        <v>6.4</v>
      </c>
      <c r="I60" s="67" t="s">
        <v>206</v>
      </c>
    </row>
    <row r="61" spans="2:9" s="10" customFormat="1" ht="41.4" outlineLevel="1" x14ac:dyDescent="0.3">
      <c r="B61" s="102"/>
      <c r="C61" s="101"/>
      <c r="D61" s="18" t="s">
        <v>11</v>
      </c>
      <c r="E61" s="13">
        <f t="shared" ref="E61:E63" si="7">F61+H61</f>
        <v>3.2</v>
      </c>
      <c r="F61" s="16">
        <v>3.2</v>
      </c>
      <c r="G61" s="16"/>
      <c r="H61" s="86"/>
      <c r="I61" s="67" t="s">
        <v>207</v>
      </c>
    </row>
    <row r="62" spans="2:9" s="10" customFormat="1" ht="69.75" customHeight="1" outlineLevel="1" x14ac:dyDescent="0.3">
      <c r="B62" s="102"/>
      <c r="C62" s="101"/>
      <c r="D62" s="18" t="s">
        <v>9</v>
      </c>
      <c r="E62" s="13">
        <f t="shared" si="7"/>
        <v>16</v>
      </c>
      <c r="F62" s="16">
        <v>5</v>
      </c>
      <c r="G62" s="16">
        <v>5</v>
      </c>
      <c r="H62" s="94">
        <v>11</v>
      </c>
      <c r="I62" s="67" t="s">
        <v>208</v>
      </c>
    </row>
    <row r="63" spans="2:9" s="10" customFormat="1" ht="27.6" outlineLevel="1" x14ac:dyDescent="0.3">
      <c r="B63" s="62" t="s">
        <v>129</v>
      </c>
      <c r="C63" s="64" t="s">
        <v>10</v>
      </c>
      <c r="D63" s="18" t="s">
        <v>9</v>
      </c>
      <c r="E63" s="13">
        <f t="shared" si="7"/>
        <v>-9</v>
      </c>
      <c r="F63" s="16">
        <v>-9</v>
      </c>
      <c r="G63" s="16"/>
      <c r="H63" s="87"/>
      <c r="I63" s="67" t="s">
        <v>209</v>
      </c>
    </row>
    <row r="64" spans="2:9" s="10" customFormat="1" ht="30" customHeight="1" outlineLevel="1" x14ac:dyDescent="0.3">
      <c r="B64" s="17" t="s">
        <v>50</v>
      </c>
      <c r="C64" s="77" t="s">
        <v>10</v>
      </c>
      <c r="D64" s="15" t="s">
        <v>9</v>
      </c>
      <c r="E64" s="13">
        <f t="shared" ref="E64:E66" si="8">F64+H64</f>
        <v>-12.4</v>
      </c>
      <c r="F64" s="16">
        <v>-12.4</v>
      </c>
      <c r="G64" s="16"/>
      <c r="H64" s="87"/>
      <c r="I64" s="46" t="s">
        <v>130</v>
      </c>
    </row>
    <row r="65" spans="2:9" s="10" customFormat="1" ht="27.6" outlineLevel="1" x14ac:dyDescent="0.3">
      <c r="B65" s="53" t="s">
        <v>81</v>
      </c>
      <c r="C65" s="54" t="s">
        <v>10</v>
      </c>
      <c r="D65" s="15" t="s">
        <v>9</v>
      </c>
      <c r="E65" s="13">
        <f t="shared" si="8"/>
        <v>0.6</v>
      </c>
      <c r="F65" s="16">
        <v>0.6</v>
      </c>
      <c r="G65" s="16"/>
      <c r="H65" s="87"/>
      <c r="I65" s="50" t="s">
        <v>210</v>
      </c>
    </row>
    <row r="66" spans="2:9" s="10" customFormat="1" ht="27.6" outlineLevel="1" x14ac:dyDescent="0.3">
      <c r="B66" s="63" t="s">
        <v>131</v>
      </c>
      <c r="C66" s="65" t="s">
        <v>10</v>
      </c>
      <c r="D66" s="15" t="s">
        <v>9</v>
      </c>
      <c r="E66" s="13">
        <f t="shared" si="8"/>
        <v>-0.7</v>
      </c>
      <c r="F66" s="16">
        <v>-0.7</v>
      </c>
      <c r="G66" s="16"/>
      <c r="H66" s="87"/>
      <c r="I66" s="68" t="s">
        <v>211</v>
      </c>
    </row>
    <row r="67" spans="2:9" s="10" customFormat="1" ht="27.6" outlineLevel="1" x14ac:dyDescent="0.3">
      <c r="B67" s="17" t="s">
        <v>51</v>
      </c>
      <c r="C67" s="48" t="s">
        <v>10</v>
      </c>
      <c r="D67" s="15" t="s">
        <v>9</v>
      </c>
      <c r="E67" s="13">
        <f>F67+H67</f>
        <v>-2</v>
      </c>
      <c r="F67" s="16">
        <v>-2</v>
      </c>
      <c r="G67" s="16"/>
      <c r="H67" s="87"/>
      <c r="I67" s="68" t="s">
        <v>212</v>
      </c>
    </row>
    <row r="68" spans="2:9" s="10" customFormat="1" ht="27.6" outlineLevel="1" x14ac:dyDescent="0.3">
      <c r="B68" s="17" t="s">
        <v>82</v>
      </c>
      <c r="C68" s="77" t="s">
        <v>83</v>
      </c>
      <c r="D68" s="15" t="s">
        <v>9</v>
      </c>
      <c r="E68" s="13">
        <f t="shared" ref="E68" si="9">F68+H68</f>
        <v>12</v>
      </c>
      <c r="F68" s="16">
        <v>12</v>
      </c>
      <c r="G68" s="16">
        <v>11.6</v>
      </c>
      <c r="H68" s="87"/>
      <c r="I68" s="50" t="s">
        <v>213</v>
      </c>
    </row>
    <row r="69" spans="2:9" s="10" customFormat="1" ht="30" customHeight="1" outlineLevel="1" x14ac:dyDescent="0.3">
      <c r="B69" s="53" t="s">
        <v>132</v>
      </c>
      <c r="C69" s="65" t="s">
        <v>10</v>
      </c>
      <c r="D69" s="15" t="s">
        <v>9</v>
      </c>
      <c r="E69" s="13">
        <f t="shared" ref="E69:E70" si="10">F69+H69</f>
        <v>-0.9</v>
      </c>
      <c r="F69" s="16">
        <v>-0.9</v>
      </c>
      <c r="G69" s="16"/>
      <c r="H69" s="87"/>
      <c r="I69" s="68" t="s">
        <v>133</v>
      </c>
    </row>
    <row r="70" spans="2:9" s="10" customFormat="1" ht="30" customHeight="1" outlineLevel="1" x14ac:dyDescent="0.3">
      <c r="B70" s="53" t="s">
        <v>52</v>
      </c>
      <c r="C70" s="51" t="s">
        <v>10</v>
      </c>
      <c r="D70" s="15" t="s">
        <v>9</v>
      </c>
      <c r="E70" s="13">
        <f t="shared" si="10"/>
        <v>0.1</v>
      </c>
      <c r="F70" s="16">
        <v>0.1</v>
      </c>
      <c r="G70" s="16"/>
      <c r="H70" s="87"/>
      <c r="I70" s="50" t="s">
        <v>134</v>
      </c>
    </row>
    <row r="71" spans="2:9" s="10" customFormat="1" ht="41.4" outlineLevel="1" x14ac:dyDescent="0.3">
      <c r="B71" s="17" t="s">
        <v>53</v>
      </c>
      <c r="C71" s="48" t="s">
        <v>10</v>
      </c>
      <c r="D71" s="15" t="s">
        <v>9</v>
      </c>
      <c r="E71" s="13">
        <f>F71+H71</f>
        <v>-4.5</v>
      </c>
      <c r="F71" s="16">
        <v>-4.5</v>
      </c>
      <c r="G71" s="16"/>
      <c r="H71" s="87"/>
      <c r="I71" s="46" t="s">
        <v>75</v>
      </c>
    </row>
    <row r="72" spans="2:9" s="10" customFormat="1" ht="14.4" x14ac:dyDescent="0.3">
      <c r="B72" s="33" t="s">
        <v>34</v>
      </c>
      <c r="C72" s="33"/>
      <c r="D72" s="34"/>
      <c r="E72" s="35">
        <f>SUM(E41:E71)</f>
        <v>108.99999999999997</v>
      </c>
      <c r="F72" s="35">
        <f>SUM(F41:F71)</f>
        <v>49.7</v>
      </c>
      <c r="G72" s="35">
        <f>SUM(G41:G71)</f>
        <v>166.4</v>
      </c>
      <c r="H72" s="83">
        <f>SUM(H41:H71)</f>
        <v>59.3</v>
      </c>
      <c r="I72" s="33"/>
    </row>
    <row r="73" spans="2:9" s="29" customFormat="1" ht="82.8" outlineLevel="1" x14ac:dyDescent="0.3">
      <c r="B73" s="17" t="s">
        <v>54</v>
      </c>
      <c r="C73" s="78" t="s">
        <v>10</v>
      </c>
      <c r="D73" s="15" t="s">
        <v>9</v>
      </c>
      <c r="E73" s="19">
        <f t="shared" ref="E73:E76" si="11">SUM(F73,H73)</f>
        <v>-0.3</v>
      </c>
      <c r="F73" s="19">
        <v>-0.3</v>
      </c>
      <c r="G73" s="19"/>
      <c r="H73" s="84"/>
      <c r="I73" s="52" t="s">
        <v>135</v>
      </c>
    </row>
    <row r="74" spans="2:9" s="29" customFormat="1" ht="27.6" outlineLevel="1" x14ac:dyDescent="0.3">
      <c r="B74" s="53" t="s">
        <v>55</v>
      </c>
      <c r="C74" s="55" t="s">
        <v>84</v>
      </c>
      <c r="D74" s="15" t="s">
        <v>9</v>
      </c>
      <c r="E74" s="19">
        <f t="shared" ref="E74" si="12">SUM(F74,H74)</f>
        <v>-12</v>
      </c>
      <c r="F74" s="19">
        <v>-12</v>
      </c>
      <c r="G74" s="19">
        <v>-12</v>
      </c>
      <c r="H74" s="84"/>
      <c r="I74" s="52" t="s">
        <v>136</v>
      </c>
    </row>
    <row r="75" spans="2:9" s="29" customFormat="1" ht="27.6" outlineLevel="1" x14ac:dyDescent="0.3">
      <c r="B75" s="75" t="s">
        <v>56</v>
      </c>
      <c r="C75" s="74" t="s">
        <v>37</v>
      </c>
      <c r="D75" s="15" t="s">
        <v>9</v>
      </c>
      <c r="E75" s="19">
        <f t="shared" si="11"/>
        <v>-5</v>
      </c>
      <c r="F75" s="19">
        <v>-5</v>
      </c>
      <c r="G75" s="19">
        <v>-5</v>
      </c>
      <c r="H75" s="84"/>
      <c r="I75" s="67" t="s">
        <v>136</v>
      </c>
    </row>
    <row r="76" spans="2:9" s="29" customFormat="1" ht="34.5" customHeight="1" outlineLevel="1" x14ac:dyDescent="0.3">
      <c r="B76" s="17" t="s">
        <v>57</v>
      </c>
      <c r="C76" s="38" t="s">
        <v>10</v>
      </c>
      <c r="D76" s="15" t="s">
        <v>9</v>
      </c>
      <c r="E76" s="19">
        <f t="shared" si="11"/>
        <v>-1</v>
      </c>
      <c r="F76" s="19">
        <v>-1</v>
      </c>
      <c r="G76" s="19"/>
      <c r="H76" s="84"/>
      <c r="I76" s="52" t="s">
        <v>137</v>
      </c>
    </row>
    <row r="77" spans="2:9" s="10" customFormat="1" ht="14.4" x14ac:dyDescent="0.3">
      <c r="B77" s="33" t="s">
        <v>13</v>
      </c>
      <c r="C77" s="33"/>
      <c r="D77" s="34"/>
      <c r="E77" s="35">
        <f>SUM(E73:E76)</f>
        <v>-18.3</v>
      </c>
      <c r="F77" s="35">
        <f>SUM(F73:F76)</f>
        <v>-18.3</v>
      </c>
      <c r="G77" s="35">
        <f>SUM(G73:G76)</f>
        <v>-17</v>
      </c>
      <c r="H77" s="83">
        <f>SUM(H73:H76)</f>
        <v>0</v>
      </c>
      <c r="I77" s="33"/>
    </row>
    <row r="78" spans="2:9" s="10" customFormat="1" ht="50.25" customHeight="1" outlineLevel="1" x14ac:dyDescent="0.3">
      <c r="B78" s="95" t="s">
        <v>58</v>
      </c>
      <c r="C78" s="99" t="s">
        <v>173</v>
      </c>
      <c r="D78" s="18" t="s">
        <v>11</v>
      </c>
      <c r="E78" s="13"/>
      <c r="F78" s="16"/>
      <c r="G78" s="16">
        <v>-0.6</v>
      </c>
      <c r="H78" s="87"/>
      <c r="I78" s="38" t="s">
        <v>174</v>
      </c>
    </row>
    <row r="79" spans="2:9" s="10" customFormat="1" ht="14.4" outlineLevel="1" x14ac:dyDescent="0.3">
      <c r="B79" s="96"/>
      <c r="C79" s="100"/>
      <c r="D79" s="18" t="s">
        <v>65</v>
      </c>
      <c r="E79" s="13"/>
      <c r="F79" s="16">
        <v>-2</v>
      </c>
      <c r="G79" s="16"/>
      <c r="H79" s="87">
        <v>2</v>
      </c>
      <c r="I79" s="52" t="s">
        <v>175</v>
      </c>
    </row>
    <row r="80" spans="2:9" s="10" customFormat="1" ht="14.4" x14ac:dyDescent="0.3">
      <c r="B80" s="33" t="s">
        <v>59</v>
      </c>
      <c r="C80" s="33"/>
      <c r="D80" s="34"/>
      <c r="E80" s="35">
        <f>SUM(E78:E79)</f>
        <v>0</v>
      </c>
      <c r="F80" s="35">
        <f>SUM(F78:F79)</f>
        <v>-2</v>
      </c>
      <c r="G80" s="35">
        <f>SUM(G78:G79)</f>
        <v>-0.6</v>
      </c>
      <c r="H80" s="83">
        <f>SUM(H78:H79)</f>
        <v>2</v>
      </c>
      <c r="I80" s="33"/>
    </row>
    <row r="81" spans="2:9" s="10" customFormat="1" ht="27.6" outlineLevel="1" x14ac:dyDescent="0.3">
      <c r="B81" s="61" t="s">
        <v>153</v>
      </c>
      <c r="C81" s="61" t="s">
        <v>10</v>
      </c>
      <c r="D81" s="18" t="s">
        <v>11</v>
      </c>
      <c r="E81" s="13">
        <f t="shared" ref="E81:E99" si="13">F81+H81</f>
        <v>-1.3</v>
      </c>
      <c r="F81" s="13">
        <v>-1.3</v>
      </c>
      <c r="G81" s="13">
        <v>-1.3</v>
      </c>
      <c r="H81" s="89"/>
      <c r="I81" s="67" t="s">
        <v>154</v>
      </c>
    </row>
    <row r="82" spans="2:9" s="10" customFormat="1" ht="55.2" outlineLevel="1" x14ac:dyDescent="0.3">
      <c r="B82" s="95" t="s">
        <v>61</v>
      </c>
      <c r="C82" s="48" t="s">
        <v>10</v>
      </c>
      <c r="D82" s="18" t="s">
        <v>11</v>
      </c>
      <c r="E82" s="13">
        <f t="shared" si="13"/>
        <v>-125</v>
      </c>
      <c r="F82" s="13">
        <v>-125</v>
      </c>
      <c r="G82" s="43"/>
      <c r="H82" s="90"/>
      <c r="I82" s="38" t="s">
        <v>214</v>
      </c>
    </row>
    <row r="83" spans="2:9" s="10" customFormat="1" ht="110.4" outlineLevel="1" x14ac:dyDescent="0.3">
      <c r="B83" s="96"/>
      <c r="C83" s="61" t="s">
        <v>10</v>
      </c>
      <c r="D83" s="18" t="s">
        <v>9</v>
      </c>
      <c r="E83" s="13">
        <f t="shared" si="13"/>
        <v>-30.7</v>
      </c>
      <c r="F83" s="13">
        <v>-30.7</v>
      </c>
      <c r="G83" s="43"/>
      <c r="H83" s="90"/>
      <c r="I83" s="67" t="s">
        <v>147</v>
      </c>
    </row>
    <row r="84" spans="2:9" s="10" customFormat="1" ht="45" customHeight="1" outlineLevel="1" x14ac:dyDescent="0.3">
      <c r="B84" s="75" t="s">
        <v>62</v>
      </c>
      <c r="C84" s="74" t="s">
        <v>10</v>
      </c>
      <c r="D84" s="18" t="s">
        <v>11</v>
      </c>
      <c r="E84" s="13">
        <f t="shared" si="13"/>
        <v>14</v>
      </c>
      <c r="F84" s="16">
        <v>14</v>
      </c>
      <c r="G84" s="16"/>
      <c r="H84" s="86"/>
      <c r="I84" s="38" t="s">
        <v>138</v>
      </c>
    </row>
    <row r="85" spans="2:9" s="10" customFormat="1" ht="27.6" outlineLevel="1" x14ac:dyDescent="0.3">
      <c r="B85" s="17" t="s">
        <v>60</v>
      </c>
      <c r="C85" s="48" t="s">
        <v>10</v>
      </c>
      <c r="D85" s="18" t="s">
        <v>11</v>
      </c>
      <c r="E85" s="13">
        <f t="shared" si="13"/>
        <v>99</v>
      </c>
      <c r="F85" s="16">
        <v>99</v>
      </c>
      <c r="G85" s="16"/>
      <c r="H85" s="86"/>
      <c r="I85" s="67" t="s">
        <v>138</v>
      </c>
    </row>
    <row r="86" spans="2:9" s="10" customFormat="1" ht="14.4" outlineLevel="1" x14ac:dyDescent="0.3">
      <c r="B86" s="17" t="s">
        <v>63</v>
      </c>
      <c r="C86" s="77" t="s">
        <v>10</v>
      </c>
      <c r="D86" s="18" t="s">
        <v>11</v>
      </c>
      <c r="E86" s="13">
        <f t="shared" si="13"/>
        <v>12</v>
      </c>
      <c r="F86" s="16">
        <v>12</v>
      </c>
      <c r="G86" s="16"/>
      <c r="H86" s="86"/>
      <c r="I86" s="67" t="s">
        <v>138</v>
      </c>
    </row>
    <row r="87" spans="2:9" s="10" customFormat="1" ht="27.6" outlineLevel="1" x14ac:dyDescent="0.3">
      <c r="B87" s="76" t="s">
        <v>139</v>
      </c>
      <c r="C87" s="77" t="s">
        <v>10</v>
      </c>
      <c r="D87" s="18" t="s">
        <v>11</v>
      </c>
      <c r="E87" s="13">
        <f t="shared" si="13"/>
        <v>-5</v>
      </c>
      <c r="F87" s="16">
        <v>-5</v>
      </c>
      <c r="G87" s="16"/>
      <c r="H87" s="86"/>
      <c r="I87" s="67" t="s">
        <v>94</v>
      </c>
    </row>
    <row r="88" spans="2:9" s="10" customFormat="1" ht="27.6" outlineLevel="1" x14ac:dyDescent="0.3">
      <c r="B88" s="53" t="s">
        <v>140</v>
      </c>
      <c r="C88" s="54" t="s">
        <v>143</v>
      </c>
      <c r="D88" s="18" t="s">
        <v>11</v>
      </c>
      <c r="E88" s="13">
        <f t="shared" si="13"/>
        <v>0.4</v>
      </c>
      <c r="F88" s="16">
        <v>0.4</v>
      </c>
      <c r="G88" s="16"/>
      <c r="H88" s="86"/>
      <c r="I88" s="56" t="s">
        <v>141</v>
      </c>
    </row>
    <row r="89" spans="2:9" s="10" customFormat="1" ht="27.6" outlineLevel="1" x14ac:dyDescent="0.3">
      <c r="B89" s="53" t="s">
        <v>88</v>
      </c>
      <c r="C89" s="54" t="s">
        <v>19</v>
      </c>
      <c r="D89" s="18" t="s">
        <v>11</v>
      </c>
      <c r="E89" s="13">
        <f t="shared" si="13"/>
        <v>11</v>
      </c>
      <c r="F89" s="16">
        <v>11</v>
      </c>
      <c r="G89" s="16"/>
      <c r="H89" s="86"/>
      <c r="I89" s="67" t="s">
        <v>141</v>
      </c>
    </row>
    <row r="90" spans="2:9" s="10" customFormat="1" ht="55.2" outlineLevel="1" x14ac:dyDescent="0.3">
      <c r="B90" s="63" t="s">
        <v>142</v>
      </c>
      <c r="C90" s="54" t="s">
        <v>20</v>
      </c>
      <c r="D90" s="18" t="s">
        <v>11</v>
      </c>
      <c r="E90" s="13">
        <f t="shared" si="13"/>
        <v>5</v>
      </c>
      <c r="F90" s="16">
        <v>5</v>
      </c>
      <c r="G90" s="16"/>
      <c r="H90" s="86"/>
      <c r="I90" s="67" t="s">
        <v>141</v>
      </c>
    </row>
    <row r="91" spans="2:9" s="10" customFormat="1" ht="27.6" outlineLevel="1" x14ac:dyDescent="0.3">
      <c r="B91" s="53" t="s">
        <v>89</v>
      </c>
      <c r="C91" s="54" t="s">
        <v>17</v>
      </c>
      <c r="D91" s="18" t="s">
        <v>11</v>
      </c>
      <c r="E91" s="13">
        <f t="shared" si="13"/>
        <v>0.4</v>
      </c>
      <c r="F91" s="16">
        <v>0.4</v>
      </c>
      <c r="G91" s="16"/>
      <c r="H91" s="86"/>
      <c r="I91" s="67" t="s">
        <v>141</v>
      </c>
    </row>
    <row r="92" spans="2:9" s="10" customFormat="1" ht="27.6" outlineLevel="1" x14ac:dyDescent="0.3">
      <c r="B92" s="53" t="s">
        <v>144</v>
      </c>
      <c r="C92" s="65" t="s">
        <v>18</v>
      </c>
      <c r="D92" s="18" t="s">
        <v>11</v>
      </c>
      <c r="E92" s="13">
        <f t="shared" si="13"/>
        <v>2.4</v>
      </c>
      <c r="F92" s="16">
        <v>2.4</v>
      </c>
      <c r="G92" s="16"/>
      <c r="H92" s="86"/>
      <c r="I92" s="67" t="s">
        <v>141</v>
      </c>
    </row>
    <row r="93" spans="2:9" s="10" customFormat="1" ht="41.4" outlineLevel="1" x14ac:dyDescent="0.3">
      <c r="B93" s="63" t="s">
        <v>145</v>
      </c>
      <c r="C93" s="61" t="s">
        <v>10</v>
      </c>
      <c r="D93" s="18" t="s">
        <v>11</v>
      </c>
      <c r="E93" s="13">
        <f t="shared" si="13"/>
        <v>-3.6</v>
      </c>
      <c r="F93" s="16">
        <v>-3.6</v>
      </c>
      <c r="G93" s="16">
        <v>0.5</v>
      </c>
      <c r="H93" s="86"/>
      <c r="I93" s="67" t="s">
        <v>146</v>
      </c>
    </row>
    <row r="94" spans="2:9" s="10" customFormat="1" ht="27.6" outlineLevel="1" x14ac:dyDescent="0.3">
      <c r="B94" s="17" t="s">
        <v>64</v>
      </c>
      <c r="C94" s="48" t="s">
        <v>10</v>
      </c>
      <c r="D94" s="18" t="s">
        <v>9</v>
      </c>
      <c r="E94" s="13">
        <f t="shared" si="13"/>
        <v>4.4000000000000004</v>
      </c>
      <c r="F94" s="16">
        <v>4.4000000000000004</v>
      </c>
      <c r="G94" s="16"/>
      <c r="H94" s="86"/>
      <c r="I94" s="38" t="s">
        <v>148</v>
      </c>
    </row>
    <row r="95" spans="2:9" s="10" customFormat="1" ht="14.4" outlineLevel="1" x14ac:dyDescent="0.3">
      <c r="B95" s="95" t="s">
        <v>67</v>
      </c>
      <c r="C95" s="97" t="s">
        <v>10</v>
      </c>
      <c r="D95" s="18" t="s">
        <v>11</v>
      </c>
      <c r="E95" s="13">
        <f t="shared" si="13"/>
        <v>140</v>
      </c>
      <c r="F95" s="16">
        <v>140</v>
      </c>
      <c r="G95" s="16"/>
      <c r="H95" s="86"/>
      <c r="I95" s="38" t="s">
        <v>85</v>
      </c>
    </row>
    <row r="96" spans="2:9" s="10" customFormat="1" ht="14.4" outlineLevel="1" x14ac:dyDescent="0.3">
      <c r="B96" s="96"/>
      <c r="C96" s="98"/>
      <c r="D96" s="18" t="s">
        <v>9</v>
      </c>
      <c r="E96" s="13">
        <f t="shared" si="13"/>
        <v>6.9</v>
      </c>
      <c r="F96" s="16">
        <v>6.9</v>
      </c>
      <c r="G96" s="16"/>
      <c r="H96" s="86"/>
      <c r="I96" s="52" t="s">
        <v>149</v>
      </c>
    </row>
    <row r="97" spans="2:9" s="10" customFormat="1" ht="14.4" outlineLevel="1" x14ac:dyDescent="0.3">
      <c r="B97" s="95" t="s">
        <v>150</v>
      </c>
      <c r="C97" s="97" t="s">
        <v>151</v>
      </c>
      <c r="D97" s="18" t="s">
        <v>9</v>
      </c>
      <c r="E97" s="13">
        <f t="shared" si="13"/>
        <v>7.5</v>
      </c>
      <c r="F97" s="16">
        <v>7.5</v>
      </c>
      <c r="G97" s="16">
        <v>7.3</v>
      </c>
      <c r="H97" s="87"/>
      <c r="I97" s="67" t="s">
        <v>213</v>
      </c>
    </row>
    <row r="98" spans="2:9" s="10" customFormat="1" ht="27.6" outlineLevel="1" x14ac:dyDescent="0.3">
      <c r="B98" s="96"/>
      <c r="C98" s="98"/>
      <c r="D98" s="18" t="s">
        <v>65</v>
      </c>
      <c r="E98" s="13">
        <f t="shared" si="13"/>
        <v>0</v>
      </c>
      <c r="F98" s="16">
        <v>2.5</v>
      </c>
      <c r="G98" s="16">
        <v>2.5</v>
      </c>
      <c r="H98" s="87">
        <v>-2.5</v>
      </c>
      <c r="I98" s="67" t="s">
        <v>215</v>
      </c>
    </row>
    <row r="99" spans="2:9" s="10" customFormat="1" ht="27.6" outlineLevel="1" x14ac:dyDescent="0.3">
      <c r="B99" s="72" t="s">
        <v>187</v>
      </c>
      <c r="C99" s="71" t="s">
        <v>10</v>
      </c>
      <c r="D99" s="18" t="s">
        <v>9</v>
      </c>
      <c r="E99" s="13">
        <f t="shared" si="13"/>
        <v>0.4</v>
      </c>
      <c r="F99" s="16">
        <v>0.2</v>
      </c>
      <c r="G99" s="16"/>
      <c r="H99" s="94">
        <v>0.2</v>
      </c>
      <c r="I99" s="70" t="s">
        <v>188</v>
      </c>
    </row>
    <row r="100" spans="2:9" s="10" customFormat="1" ht="27.6" outlineLevel="1" x14ac:dyDescent="0.3">
      <c r="B100" s="53" t="s">
        <v>66</v>
      </c>
      <c r="C100" s="51" t="s">
        <v>10</v>
      </c>
      <c r="D100" s="18" t="s">
        <v>9</v>
      </c>
      <c r="E100" s="13">
        <f t="shared" ref="E100" si="14">F100+H100</f>
        <v>0.9</v>
      </c>
      <c r="F100" s="16">
        <v>0.9</v>
      </c>
      <c r="G100" s="16"/>
      <c r="H100" s="86"/>
      <c r="I100" s="67" t="s">
        <v>152</v>
      </c>
    </row>
    <row r="101" spans="2:9" s="10" customFormat="1" ht="14.4" x14ac:dyDescent="0.3">
      <c r="B101" s="33" t="s">
        <v>36</v>
      </c>
      <c r="C101" s="33"/>
      <c r="D101" s="34"/>
      <c r="E101" s="35">
        <f>SUM(E81:E100)</f>
        <v>138.70000000000002</v>
      </c>
      <c r="F101" s="35">
        <f t="shared" ref="F101:H101" si="15">SUM(F81:F100)</f>
        <v>141</v>
      </c>
      <c r="G101" s="35">
        <f>SUM(G81:G100)</f>
        <v>9</v>
      </c>
      <c r="H101" s="83">
        <f t="shared" si="15"/>
        <v>-2.2999999999999998</v>
      </c>
      <c r="I101" s="33"/>
    </row>
    <row r="102" spans="2:9" s="10" customFormat="1" ht="14.4" outlineLevel="1" x14ac:dyDescent="0.3">
      <c r="B102" s="113" t="s">
        <v>86</v>
      </c>
      <c r="C102" s="51" t="s">
        <v>157</v>
      </c>
      <c r="D102" s="18" t="s">
        <v>9</v>
      </c>
      <c r="E102" s="13">
        <f>F102+H102</f>
        <v>0.1</v>
      </c>
      <c r="F102" s="19">
        <v>0.1</v>
      </c>
      <c r="G102" s="19"/>
      <c r="H102" s="84"/>
      <c r="I102" s="38" t="s">
        <v>159</v>
      </c>
    </row>
    <row r="103" spans="2:9" s="10" customFormat="1" ht="14.4" outlineLevel="1" x14ac:dyDescent="0.3">
      <c r="B103" s="113"/>
      <c r="C103" s="51" t="s">
        <v>160</v>
      </c>
      <c r="D103" s="18" t="s">
        <v>9</v>
      </c>
      <c r="E103" s="13">
        <f>F103+H103</f>
        <v>-1.5</v>
      </c>
      <c r="F103" s="19">
        <v>-1.5</v>
      </c>
      <c r="G103" s="19"/>
      <c r="H103" s="84"/>
      <c r="I103" s="52" t="s">
        <v>158</v>
      </c>
    </row>
    <row r="104" spans="2:9" s="10" customFormat="1" ht="41.4" outlineLevel="1" x14ac:dyDescent="0.3">
      <c r="B104" s="67" t="s">
        <v>155</v>
      </c>
      <c r="C104" s="61" t="s">
        <v>10</v>
      </c>
      <c r="D104" s="18" t="s">
        <v>9</v>
      </c>
      <c r="E104" s="13">
        <f>F104+H104</f>
        <v>0</v>
      </c>
      <c r="F104" s="19">
        <v>-61</v>
      </c>
      <c r="G104" s="19"/>
      <c r="H104" s="84">
        <v>61</v>
      </c>
      <c r="I104" s="67" t="s">
        <v>156</v>
      </c>
    </row>
    <row r="105" spans="2:9" s="10" customFormat="1" ht="15" customHeight="1" outlineLevel="1" x14ac:dyDescent="0.3">
      <c r="B105" s="99" t="s">
        <v>68</v>
      </c>
      <c r="C105" s="61" t="s">
        <v>157</v>
      </c>
      <c r="D105" s="18" t="s">
        <v>9</v>
      </c>
      <c r="E105" s="13">
        <f t="shared" ref="E105:E112" si="16">F105+H105</f>
        <v>-0.1</v>
      </c>
      <c r="F105" s="19">
        <v>-0.1</v>
      </c>
      <c r="G105" s="19"/>
      <c r="H105" s="84"/>
      <c r="I105" s="38" t="s">
        <v>161</v>
      </c>
    </row>
    <row r="106" spans="2:9" s="10" customFormat="1" ht="27.6" outlineLevel="1" x14ac:dyDescent="0.3">
      <c r="B106" s="114"/>
      <c r="C106" s="48" t="s">
        <v>87</v>
      </c>
      <c r="D106" s="18" t="s">
        <v>9</v>
      </c>
      <c r="E106" s="13">
        <f t="shared" si="16"/>
        <v>5</v>
      </c>
      <c r="F106" s="19">
        <v>5</v>
      </c>
      <c r="G106" s="19"/>
      <c r="H106" s="84"/>
      <c r="I106" s="38" t="s">
        <v>162</v>
      </c>
    </row>
    <row r="107" spans="2:9" s="10" customFormat="1" ht="27.6" outlineLevel="1" x14ac:dyDescent="0.3">
      <c r="B107" s="114"/>
      <c r="C107" s="48" t="s">
        <v>69</v>
      </c>
      <c r="D107" s="18" t="s">
        <v>9</v>
      </c>
      <c r="E107" s="13">
        <f t="shared" si="16"/>
        <v>-4.2</v>
      </c>
      <c r="F107" s="19">
        <v>-5</v>
      </c>
      <c r="G107" s="19"/>
      <c r="H107" s="84">
        <v>0.8</v>
      </c>
      <c r="I107" s="38" t="s">
        <v>163</v>
      </c>
    </row>
    <row r="108" spans="2:9" s="10" customFormat="1" ht="21.75" customHeight="1" outlineLevel="1" x14ac:dyDescent="0.3">
      <c r="B108" s="100"/>
      <c r="C108" s="61" t="s">
        <v>160</v>
      </c>
      <c r="D108" s="18" t="s">
        <v>9</v>
      </c>
      <c r="E108" s="13">
        <f t="shared" si="16"/>
        <v>1.5</v>
      </c>
      <c r="F108" s="19">
        <v>1.5</v>
      </c>
      <c r="G108" s="19"/>
      <c r="H108" s="84"/>
      <c r="I108" s="67" t="s">
        <v>164</v>
      </c>
    </row>
    <row r="109" spans="2:9" s="10" customFormat="1" ht="14.4" outlineLevel="1" x14ac:dyDescent="0.3">
      <c r="B109" s="38" t="s">
        <v>165</v>
      </c>
      <c r="C109" s="48" t="s">
        <v>10</v>
      </c>
      <c r="D109" s="18" t="s">
        <v>9</v>
      </c>
      <c r="E109" s="13">
        <f t="shared" si="16"/>
        <v>-3</v>
      </c>
      <c r="F109" s="19">
        <v>-3</v>
      </c>
      <c r="G109" s="19"/>
      <c r="H109" s="84"/>
      <c r="I109" s="38" t="s">
        <v>166</v>
      </c>
    </row>
    <row r="110" spans="2:9" s="10" customFormat="1" ht="14.4" outlineLevel="1" x14ac:dyDescent="0.3">
      <c r="B110" s="38" t="s">
        <v>167</v>
      </c>
      <c r="C110" s="48" t="s">
        <v>10</v>
      </c>
      <c r="D110" s="18" t="s">
        <v>9</v>
      </c>
      <c r="E110" s="13">
        <f t="shared" si="16"/>
        <v>2</v>
      </c>
      <c r="F110" s="19">
        <v>2</v>
      </c>
      <c r="G110" s="19"/>
      <c r="H110" s="84"/>
      <c r="I110" s="38" t="s">
        <v>168</v>
      </c>
    </row>
    <row r="111" spans="2:9" s="10" customFormat="1" ht="60" customHeight="1" outlineLevel="1" x14ac:dyDescent="0.3">
      <c r="B111" s="102" t="s">
        <v>71</v>
      </c>
      <c r="C111" s="74" t="s">
        <v>35</v>
      </c>
      <c r="D111" s="18" t="s">
        <v>11</v>
      </c>
      <c r="E111" s="13">
        <f t="shared" si="16"/>
        <v>0</v>
      </c>
      <c r="F111" s="19"/>
      <c r="G111" s="19">
        <v>-1.6</v>
      </c>
      <c r="H111" s="84"/>
      <c r="I111" s="70" t="s">
        <v>190</v>
      </c>
    </row>
    <row r="112" spans="2:9" s="10" customFormat="1" ht="45" customHeight="1" outlineLevel="1" x14ac:dyDescent="0.3">
      <c r="B112" s="102"/>
      <c r="C112" s="74" t="s">
        <v>35</v>
      </c>
      <c r="D112" s="18" t="s">
        <v>9</v>
      </c>
      <c r="E112" s="13">
        <f t="shared" si="16"/>
        <v>-1.7</v>
      </c>
      <c r="F112" s="19">
        <v>0.3</v>
      </c>
      <c r="G112" s="19"/>
      <c r="H112" s="84">
        <v>-2</v>
      </c>
      <c r="I112" s="56" t="s">
        <v>169</v>
      </c>
    </row>
    <row r="113" spans="2:9" s="10" customFormat="1" ht="14.4" x14ac:dyDescent="0.3">
      <c r="B113" s="33" t="s">
        <v>72</v>
      </c>
      <c r="C113" s="33"/>
      <c r="D113" s="34"/>
      <c r="E113" s="35">
        <f>SUM(E102:E112)</f>
        <v>-1.9000000000000001</v>
      </c>
      <c r="F113" s="35">
        <f>SUM(F102:F112)</f>
        <v>-61.7</v>
      </c>
      <c r="G113" s="35">
        <f>SUM(G102:G112)</f>
        <v>-1.6</v>
      </c>
      <c r="H113" s="83">
        <f>SUM(H102:H112)</f>
        <v>59.8</v>
      </c>
      <c r="I113" s="33"/>
    </row>
    <row r="114" spans="2:9" s="23" customFormat="1" ht="41.4" outlineLevel="1" x14ac:dyDescent="0.25">
      <c r="B114" s="20" t="s">
        <v>70</v>
      </c>
      <c r="C114" s="21" t="s">
        <v>10</v>
      </c>
      <c r="D114" s="22" t="s">
        <v>9</v>
      </c>
      <c r="E114" s="12">
        <f t="shared" si="1"/>
        <v>-20</v>
      </c>
      <c r="F114" s="13">
        <v>-20</v>
      </c>
      <c r="G114" s="13"/>
      <c r="H114" s="91"/>
      <c r="I114" s="46" t="s">
        <v>183</v>
      </c>
    </row>
    <row r="115" spans="2:9" s="23" customFormat="1" ht="110.4" outlineLevel="1" x14ac:dyDescent="0.25">
      <c r="B115" s="20" t="s">
        <v>170</v>
      </c>
      <c r="C115" s="69" t="s">
        <v>10</v>
      </c>
      <c r="D115" s="22" t="s">
        <v>9</v>
      </c>
      <c r="E115" s="12">
        <f t="shared" si="1"/>
        <v>128.1</v>
      </c>
      <c r="F115" s="13">
        <v>128.1</v>
      </c>
      <c r="G115" s="13"/>
      <c r="H115" s="91"/>
      <c r="I115" s="68" t="s">
        <v>185</v>
      </c>
    </row>
    <row r="116" spans="2:9" s="23" customFormat="1" ht="55.2" outlineLevel="1" x14ac:dyDescent="0.25">
      <c r="B116" s="112" t="s">
        <v>73</v>
      </c>
      <c r="C116" s="21" t="s">
        <v>10</v>
      </c>
      <c r="D116" s="22" t="s">
        <v>11</v>
      </c>
      <c r="E116" s="12">
        <f t="shared" si="1"/>
        <v>81.900000000000006</v>
      </c>
      <c r="F116" s="13">
        <v>16</v>
      </c>
      <c r="G116" s="13"/>
      <c r="H116" s="91">
        <f>30.9+35</f>
        <v>65.900000000000006</v>
      </c>
      <c r="I116" s="46" t="s">
        <v>178</v>
      </c>
    </row>
    <row r="117" spans="2:9" s="23" customFormat="1" ht="27.6" outlineLevel="1" x14ac:dyDescent="0.25">
      <c r="B117" s="112"/>
      <c r="C117" s="69" t="s">
        <v>10</v>
      </c>
      <c r="D117" s="22" t="s">
        <v>9</v>
      </c>
      <c r="E117" s="12">
        <f t="shared" si="1"/>
        <v>-62.8</v>
      </c>
      <c r="F117" s="13">
        <v>-90</v>
      </c>
      <c r="G117" s="13"/>
      <c r="H117" s="91">
        <v>27.2</v>
      </c>
      <c r="I117" s="68" t="s">
        <v>182</v>
      </c>
    </row>
    <row r="118" spans="2:9" s="23" customFormat="1" outlineLevel="1" x14ac:dyDescent="0.25">
      <c r="B118" s="112"/>
      <c r="C118" s="21" t="s">
        <v>10</v>
      </c>
      <c r="D118" s="22" t="s">
        <v>171</v>
      </c>
      <c r="E118" s="12">
        <f t="shared" si="1"/>
        <v>0</v>
      </c>
      <c r="F118" s="13">
        <v>17.5</v>
      </c>
      <c r="G118" s="13"/>
      <c r="H118" s="91">
        <v>-17.5</v>
      </c>
      <c r="I118" s="46" t="s">
        <v>172</v>
      </c>
    </row>
    <row r="119" spans="2:9" s="10" customFormat="1" ht="14.4" x14ac:dyDescent="0.3">
      <c r="B119" s="33" t="s">
        <v>14</v>
      </c>
      <c r="C119" s="33"/>
      <c r="D119" s="34"/>
      <c r="E119" s="35">
        <f>SUM(E114:E118)</f>
        <v>127.2</v>
      </c>
      <c r="F119" s="35">
        <f t="shared" ref="F119:H119" si="17">SUM(F114:F118)</f>
        <v>51.599999999999994</v>
      </c>
      <c r="G119" s="35">
        <f t="shared" si="17"/>
        <v>0</v>
      </c>
      <c r="H119" s="83">
        <f t="shared" si="17"/>
        <v>75.600000000000009</v>
      </c>
      <c r="I119" s="33"/>
    </row>
    <row r="120" spans="2:9" s="24" customFormat="1" x14ac:dyDescent="0.25">
      <c r="B120" s="36" t="s">
        <v>22</v>
      </c>
      <c r="C120" s="36"/>
      <c r="D120" s="37"/>
      <c r="E120" s="35">
        <f>+E32+E37+E40+E72+E77+E80+E101+E113+E119</f>
        <v>344.00000000000006</v>
      </c>
      <c r="F120" s="35">
        <f>+F32+F37+F40+F72+F77+F80+F101+F113+F119</f>
        <v>125.20000000000003</v>
      </c>
      <c r="G120" s="35">
        <f>+G32+G37+G40+G72+G77+G80+G101+G113+G119</f>
        <v>277</v>
      </c>
      <c r="H120" s="83">
        <f>+H32+H37+H40+H72+H77+H80+H101+H113+H119</f>
        <v>218.8</v>
      </c>
      <c r="I120" s="33"/>
    </row>
    <row r="121" spans="2:9" ht="14.25" customHeight="1" x14ac:dyDescent="0.25"/>
    <row r="122" spans="2:9" ht="14.25" customHeight="1" x14ac:dyDescent="0.25">
      <c r="B122" s="25" t="s">
        <v>23</v>
      </c>
    </row>
    <row r="123" spans="2:9" x14ac:dyDescent="0.25">
      <c r="B123" s="25" t="s">
        <v>24</v>
      </c>
      <c r="F123" s="27" t="s">
        <v>0</v>
      </c>
      <c r="G123" s="44">
        <f>+E120-E16</f>
        <v>0</v>
      </c>
    </row>
    <row r="124" spans="2:9" x14ac:dyDescent="0.25">
      <c r="B124" s="25" t="s">
        <v>25</v>
      </c>
    </row>
    <row r="125" spans="2:9" x14ac:dyDescent="0.25">
      <c r="B125" s="25" t="s">
        <v>26</v>
      </c>
    </row>
    <row r="126" spans="2:9" x14ac:dyDescent="0.25">
      <c r="B126" s="25" t="s">
        <v>42</v>
      </c>
    </row>
    <row r="127" spans="2:9" x14ac:dyDescent="0.25">
      <c r="B127" s="25" t="s">
        <v>27</v>
      </c>
    </row>
    <row r="128" spans="2:9" x14ac:dyDescent="0.25">
      <c r="B128" s="25" t="s">
        <v>28</v>
      </c>
    </row>
    <row r="129" spans="2:8" x14ac:dyDescent="0.25">
      <c r="B129" s="25" t="s">
        <v>29</v>
      </c>
    </row>
    <row r="134" spans="2:8" s="10" customFormat="1" ht="14.4" x14ac:dyDescent="0.3">
      <c r="H134" s="93"/>
    </row>
  </sheetData>
  <mergeCells count="46">
    <mergeCell ref="B116:B118"/>
    <mergeCell ref="B102:B103"/>
    <mergeCell ref="B105:B108"/>
    <mergeCell ref="B95:B96"/>
    <mergeCell ref="C95:C96"/>
    <mergeCell ref="B111:B112"/>
    <mergeCell ref="G1:I1"/>
    <mergeCell ref="B3:I3"/>
    <mergeCell ref="B5:B6"/>
    <mergeCell ref="C5:C6"/>
    <mergeCell ref="D5:D6"/>
    <mergeCell ref="E5:H5"/>
    <mergeCell ref="I5:I6"/>
    <mergeCell ref="B16:D16"/>
    <mergeCell ref="B28:B29"/>
    <mergeCell ref="C28:C29"/>
    <mergeCell ref="B7:D7"/>
    <mergeCell ref="B9:D9"/>
    <mergeCell ref="B10:D10"/>
    <mergeCell ref="B15:D15"/>
    <mergeCell ref="B8:D8"/>
    <mergeCell ref="B11:D11"/>
    <mergeCell ref="B12:D12"/>
    <mergeCell ref="B14:D14"/>
    <mergeCell ref="B13:D13"/>
    <mergeCell ref="C19:C20"/>
    <mergeCell ref="B19:B20"/>
    <mergeCell ref="C45:C47"/>
    <mergeCell ref="B48:B50"/>
    <mergeCell ref="C48:C50"/>
    <mergeCell ref="B45:B47"/>
    <mergeCell ref="B42:B44"/>
    <mergeCell ref="C42:C44"/>
    <mergeCell ref="C51:C53"/>
    <mergeCell ref="B60:B62"/>
    <mergeCell ref="C60:C62"/>
    <mergeCell ref="C54:C56"/>
    <mergeCell ref="B57:B59"/>
    <mergeCell ref="C57:C59"/>
    <mergeCell ref="B51:B53"/>
    <mergeCell ref="B54:B56"/>
    <mergeCell ref="B82:B83"/>
    <mergeCell ref="B97:B98"/>
    <mergeCell ref="C97:C98"/>
    <mergeCell ref="B78:B79"/>
    <mergeCell ref="C78:C79"/>
  </mergeCells>
  <pageMargins left="0.11811023622047245" right="0.11811023622047245" top="0.35433070866141736" bottom="0.15748031496062992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20200925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Sarune Dumbliauskiene</dc:creator>
  <cp:lastModifiedBy>Laima Jauniskiene</cp:lastModifiedBy>
  <cp:lastPrinted>2020-06-17T08:02:56Z</cp:lastPrinted>
  <dcterms:created xsi:type="dcterms:W3CDTF">2019-11-24T21:50:11Z</dcterms:created>
  <dcterms:modified xsi:type="dcterms:W3CDTF">2020-12-22T14:46:11Z</dcterms:modified>
</cp:coreProperties>
</file>