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dvs.lazdijai.lt:49201/DocLogix/Attachments/Current/Lazdijų rajono savivaldybės administracijos dokumentų sritis (10813)/1.3 (3677039)/1.3-1072/"/>
    </mc:Choice>
  </mc:AlternateContent>
  <bookViews>
    <workbookView xWindow="0" yWindow="0" windowWidth="28800" windowHeight="12300"/>
  </bookViews>
  <sheets>
    <sheet name="10 programa" sheetId="1" r:id="rId1"/>
  </sheets>
  <definedNames>
    <definedName name="_xlnm.Print_Area" localSheetId="0">'10 programa'!$A$1:$U$91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P82" i="1"/>
  <c r="P73" i="1"/>
  <c r="P19" i="1" l="1"/>
  <c r="P12" i="1"/>
  <c r="U67" i="1" l="1"/>
  <c r="T67" i="1"/>
  <c r="S67" i="1"/>
  <c r="R67" i="1"/>
  <c r="Q67" i="1"/>
  <c r="P67" i="1"/>
  <c r="O67" i="1"/>
  <c r="N67" i="1"/>
  <c r="M67" i="1"/>
  <c r="K67" i="1"/>
  <c r="J67" i="1"/>
  <c r="I67" i="1"/>
  <c r="L66" i="1"/>
  <c r="H66" i="1"/>
  <c r="L65" i="1"/>
  <c r="H65" i="1"/>
  <c r="L64" i="1"/>
  <c r="H64" i="1"/>
  <c r="L63" i="1"/>
  <c r="H63" i="1"/>
  <c r="L62" i="1"/>
  <c r="H62" i="1"/>
  <c r="L61" i="1"/>
  <c r="L67" i="1" s="1"/>
  <c r="H61" i="1"/>
  <c r="H67" i="1" s="1"/>
  <c r="U60" i="1" l="1"/>
  <c r="T60" i="1"/>
  <c r="S60" i="1"/>
  <c r="R60" i="1"/>
  <c r="Q60" i="1"/>
  <c r="P60" i="1"/>
  <c r="O60" i="1"/>
  <c r="N60" i="1"/>
  <c r="M60" i="1"/>
  <c r="K60" i="1"/>
  <c r="J60" i="1"/>
  <c r="I60" i="1"/>
  <c r="L59" i="1"/>
  <c r="H59" i="1"/>
  <c r="L58" i="1"/>
  <c r="H58" i="1"/>
  <c r="L57" i="1"/>
  <c r="H57" i="1"/>
  <c r="L56" i="1"/>
  <c r="H56" i="1"/>
  <c r="L55" i="1"/>
  <c r="H55" i="1"/>
  <c r="L54" i="1"/>
  <c r="H54" i="1"/>
  <c r="U53" i="1"/>
  <c r="T53" i="1"/>
  <c r="S53" i="1"/>
  <c r="R53" i="1"/>
  <c r="Q53" i="1"/>
  <c r="P53" i="1"/>
  <c r="O53" i="1"/>
  <c r="N53" i="1"/>
  <c r="M53" i="1"/>
  <c r="K53" i="1"/>
  <c r="J53" i="1"/>
  <c r="I53" i="1"/>
  <c r="L52" i="1"/>
  <c r="H52" i="1"/>
  <c r="L51" i="1"/>
  <c r="H51" i="1"/>
  <c r="L50" i="1"/>
  <c r="H50" i="1"/>
  <c r="L49" i="1"/>
  <c r="H49" i="1"/>
  <c r="L48" i="1"/>
  <c r="H48" i="1"/>
  <c r="L47" i="1"/>
  <c r="H47" i="1"/>
  <c r="U46" i="1"/>
  <c r="T46" i="1"/>
  <c r="S46" i="1"/>
  <c r="R46" i="1"/>
  <c r="Q46" i="1"/>
  <c r="P46" i="1"/>
  <c r="O46" i="1"/>
  <c r="N46" i="1"/>
  <c r="M46" i="1"/>
  <c r="K46" i="1"/>
  <c r="J46" i="1"/>
  <c r="I46" i="1"/>
  <c r="L45" i="1"/>
  <c r="H45" i="1"/>
  <c r="L44" i="1"/>
  <c r="H44" i="1"/>
  <c r="L43" i="1"/>
  <c r="H43" i="1"/>
  <c r="L42" i="1"/>
  <c r="H42" i="1"/>
  <c r="L41" i="1"/>
  <c r="H41" i="1"/>
  <c r="L40" i="1"/>
  <c r="H40" i="1"/>
  <c r="U39" i="1"/>
  <c r="T39" i="1"/>
  <c r="S39" i="1"/>
  <c r="R39" i="1"/>
  <c r="Q39" i="1"/>
  <c r="P39" i="1"/>
  <c r="O39" i="1"/>
  <c r="N39" i="1"/>
  <c r="M39" i="1"/>
  <c r="K39" i="1"/>
  <c r="J39" i="1"/>
  <c r="I39" i="1"/>
  <c r="L38" i="1"/>
  <c r="H38" i="1"/>
  <c r="L37" i="1"/>
  <c r="H37" i="1"/>
  <c r="L36" i="1"/>
  <c r="H36" i="1"/>
  <c r="L35" i="1"/>
  <c r="H35" i="1"/>
  <c r="L34" i="1"/>
  <c r="H34" i="1"/>
  <c r="L33" i="1"/>
  <c r="H33" i="1"/>
  <c r="U32" i="1"/>
  <c r="T32" i="1"/>
  <c r="S32" i="1"/>
  <c r="R32" i="1"/>
  <c r="Q32" i="1"/>
  <c r="P32" i="1"/>
  <c r="O32" i="1"/>
  <c r="N32" i="1"/>
  <c r="M32" i="1"/>
  <c r="K32" i="1"/>
  <c r="J32" i="1"/>
  <c r="I32" i="1"/>
  <c r="L31" i="1"/>
  <c r="H31" i="1"/>
  <c r="L30" i="1"/>
  <c r="H30" i="1"/>
  <c r="L29" i="1"/>
  <c r="H29" i="1"/>
  <c r="L28" i="1"/>
  <c r="H28" i="1"/>
  <c r="L27" i="1"/>
  <c r="H27" i="1"/>
  <c r="L26" i="1"/>
  <c r="H26" i="1"/>
  <c r="H19" i="1"/>
  <c r="L19" i="1"/>
  <c r="H20" i="1"/>
  <c r="L20" i="1"/>
  <c r="H21" i="1"/>
  <c r="L21" i="1"/>
  <c r="H22" i="1"/>
  <c r="L22" i="1"/>
  <c r="H23" i="1"/>
  <c r="L23" i="1"/>
  <c r="H24" i="1"/>
  <c r="L24" i="1"/>
  <c r="I25" i="1"/>
  <c r="J25" i="1"/>
  <c r="K25" i="1"/>
  <c r="M25" i="1"/>
  <c r="N25" i="1"/>
  <c r="O25" i="1"/>
  <c r="P25" i="1"/>
  <c r="Q25" i="1"/>
  <c r="R25" i="1"/>
  <c r="S25" i="1"/>
  <c r="T25" i="1"/>
  <c r="U25" i="1"/>
  <c r="I73" i="1"/>
  <c r="J73" i="1"/>
  <c r="K73" i="1"/>
  <c r="M73" i="1"/>
  <c r="N73" i="1"/>
  <c r="O73" i="1"/>
  <c r="R73" i="1"/>
  <c r="S73" i="1"/>
  <c r="T73" i="1"/>
  <c r="U73" i="1"/>
  <c r="L53" i="1" l="1"/>
  <c r="L60" i="1"/>
  <c r="L46" i="1"/>
  <c r="H60" i="1"/>
  <c r="H39" i="1"/>
  <c r="H46" i="1"/>
  <c r="H53" i="1"/>
  <c r="L32" i="1"/>
  <c r="L39" i="1"/>
  <c r="H25" i="1"/>
  <c r="H32" i="1"/>
  <c r="L25" i="1"/>
  <c r="U90" i="1" l="1"/>
  <c r="T90" i="1"/>
  <c r="S90" i="1"/>
  <c r="R90" i="1"/>
  <c r="Q90" i="1"/>
  <c r="P90" i="1"/>
  <c r="O90" i="1"/>
  <c r="N90" i="1"/>
  <c r="M90" i="1"/>
  <c r="K90" i="1"/>
  <c r="J90" i="1"/>
  <c r="I90" i="1"/>
  <c r="U86" i="1"/>
  <c r="T86" i="1"/>
  <c r="S86" i="1"/>
  <c r="R86" i="1"/>
  <c r="Q86" i="1"/>
  <c r="P86" i="1"/>
  <c r="O86" i="1"/>
  <c r="N86" i="1"/>
  <c r="M86" i="1"/>
  <c r="K86" i="1"/>
  <c r="J86" i="1"/>
  <c r="I86" i="1"/>
  <c r="U84" i="1"/>
  <c r="T84" i="1"/>
  <c r="S84" i="1"/>
  <c r="R84" i="1"/>
  <c r="R83" i="1" s="1"/>
  <c r="Q84" i="1"/>
  <c r="P84" i="1"/>
  <c r="O84" i="1"/>
  <c r="N84" i="1"/>
  <c r="M84" i="1"/>
  <c r="K84" i="1"/>
  <c r="J84" i="1"/>
  <c r="J83" i="1" s="1"/>
  <c r="I84" i="1"/>
  <c r="U82" i="1"/>
  <c r="T82" i="1"/>
  <c r="R82" i="1"/>
  <c r="Q82" i="1"/>
  <c r="O82" i="1"/>
  <c r="N82" i="1"/>
  <c r="M82" i="1"/>
  <c r="K82" i="1"/>
  <c r="J82" i="1"/>
  <c r="I82" i="1"/>
  <c r="U81" i="1"/>
  <c r="U72" i="1" s="1"/>
  <c r="T81" i="1"/>
  <c r="T72" i="1" s="1"/>
  <c r="S81" i="1"/>
  <c r="S72" i="1" s="1"/>
  <c r="R81" i="1"/>
  <c r="R72" i="1" s="1"/>
  <c r="Q81" i="1"/>
  <c r="Q72" i="1" s="1"/>
  <c r="P81" i="1"/>
  <c r="P72" i="1" s="1"/>
  <c r="O81" i="1"/>
  <c r="O72" i="1" s="1"/>
  <c r="N81" i="1"/>
  <c r="N72" i="1" s="1"/>
  <c r="M81" i="1"/>
  <c r="M72" i="1" s="1"/>
  <c r="K81" i="1"/>
  <c r="K72" i="1" s="1"/>
  <c r="J81" i="1"/>
  <c r="J72" i="1" s="1"/>
  <c r="I81" i="1"/>
  <c r="I72" i="1" s="1"/>
  <c r="U18" i="1"/>
  <c r="U68" i="1" s="1"/>
  <c r="U69" i="1" s="1"/>
  <c r="U70" i="1" s="1"/>
  <c r="T18" i="1"/>
  <c r="T68" i="1" s="1"/>
  <c r="T69" i="1" s="1"/>
  <c r="T70" i="1" s="1"/>
  <c r="S18" i="1"/>
  <c r="R18" i="1"/>
  <c r="R68" i="1" s="1"/>
  <c r="R69" i="1" s="1"/>
  <c r="R70" i="1" s="1"/>
  <c r="Q18" i="1"/>
  <c r="Q68" i="1" s="1"/>
  <c r="P18" i="1"/>
  <c r="O18" i="1"/>
  <c r="O68" i="1" s="1"/>
  <c r="O69" i="1" s="1"/>
  <c r="O70" i="1" s="1"/>
  <c r="N18" i="1"/>
  <c r="N68" i="1" s="1"/>
  <c r="N69" i="1" s="1"/>
  <c r="N70" i="1" s="1"/>
  <c r="M18" i="1"/>
  <c r="M68" i="1" s="1"/>
  <c r="M69" i="1" s="1"/>
  <c r="M70" i="1" s="1"/>
  <c r="K18" i="1"/>
  <c r="K68" i="1" s="1"/>
  <c r="K69" i="1" s="1"/>
  <c r="K70" i="1" s="1"/>
  <c r="J18" i="1"/>
  <c r="J68" i="1" s="1"/>
  <c r="J69" i="1" s="1"/>
  <c r="J70" i="1" s="1"/>
  <c r="I18" i="1"/>
  <c r="I68" i="1" s="1"/>
  <c r="I69" i="1" s="1"/>
  <c r="I70" i="1" s="1"/>
  <c r="L17" i="1"/>
  <c r="L90" i="1" s="1"/>
  <c r="H17" i="1"/>
  <c r="H90" i="1" s="1"/>
  <c r="L16" i="1"/>
  <c r="L82" i="1" s="1"/>
  <c r="H16" i="1"/>
  <c r="H82" i="1" s="1"/>
  <c r="L15" i="1"/>
  <c r="L86" i="1" s="1"/>
  <c r="H15" i="1"/>
  <c r="H86" i="1" s="1"/>
  <c r="L14" i="1"/>
  <c r="L84" i="1" s="1"/>
  <c r="H14" i="1"/>
  <c r="H84" i="1" s="1"/>
  <c r="L13" i="1"/>
  <c r="L81" i="1" s="1"/>
  <c r="H13" i="1"/>
  <c r="H81" i="1" s="1"/>
  <c r="L12" i="1"/>
  <c r="L73" i="1" s="1"/>
  <c r="H12" i="1"/>
  <c r="H73" i="1" s="1"/>
  <c r="S68" i="1" l="1"/>
  <c r="S69" i="1" s="1"/>
  <c r="S70" i="1" s="1"/>
  <c r="Q69" i="1"/>
  <c r="Q70" i="1" s="1"/>
  <c r="H72" i="1"/>
  <c r="L72" i="1"/>
  <c r="L18" i="1"/>
  <c r="L68" i="1" s="1"/>
  <c r="L69" i="1" s="1"/>
  <c r="L70" i="1" s="1"/>
  <c r="L83" i="1"/>
  <c r="N83" i="1"/>
  <c r="N91" i="1" s="1"/>
  <c r="O83" i="1"/>
  <c r="O91" i="1" s="1"/>
  <c r="S83" i="1"/>
  <c r="S91" i="1" s="1"/>
  <c r="K83" i="1"/>
  <c r="K91" i="1" s="1"/>
  <c r="J91" i="1"/>
  <c r="R91" i="1"/>
  <c r="P83" i="1"/>
  <c r="P91" i="1" s="1"/>
  <c r="T83" i="1"/>
  <c r="T91" i="1" s="1"/>
  <c r="I83" i="1"/>
  <c r="I91" i="1" s="1"/>
  <c r="M83" i="1"/>
  <c r="M91" i="1" s="1"/>
  <c r="Q83" i="1"/>
  <c r="Q91" i="1" s="1"/>
  <c r="U83" i="1"/>
  <c r="U91" i="1" s="1"/>
  <c r="H83" i="1"/>
  <c r="H91" i="1" s="1"/>
  <c r="H18" i="1"/>
  <c r="H68" i="1" s="1"/>
  <c r="H69" i="1" s="1"/>
  <c r="H70" i="1" s="1"/>
  <c r="P68" i="1" l="1"/>
  <c r="P69" i="1" s="1"/>
  <c r="P70" i="1" s="1"/>
  <c r="L91" i="1"/>
</calcChain>
</file>

<file path=xl/sharedStrings.xml><?xml version="1.0" encoding="utf-8"?>
<sst xmlns="http://schemas.openxmlformats.org/spreadsheetml/2006/main" count="169" uniqueCount="73">
  <si>
    <t xml:space="preserve">LAZDIJŲ RAJONO SAVIVALDYBĖS INVESTICIJŲ PROGRAMOS (KODAS-10) 2016-2018 METŲ </t>
  </si>
  <si>
    <t>TIKSLŲ, UŽDAVINIŲ, PRIEMONIŲ, PRIEMONIŲ IŠLAIDŲ SUVESTINĖ</t>
  </si>
  <si>
    <t>tūkst. Eur</t>
  </si>
  <si>
    <t>Programos tikslo kodas</t>
  </si>
  <si>
    <t>Uždavinio kodas</t>
  </si>
  <si>
    <t>Priemonės kodas</t>
  </si>
  <si>
    <t>Priemonės pavadinimas</t>
  </si>
  <si>
    <t>Priemonės vykdytojo kodas</t>
  </si>
  <si>
    <t>Asignavimų valdytojo kodas</t>
  </si>
  <si>
    <t>Finansavimo šaltinis</t>
  </si>
  <si>
    <t>2015 metais faktiškai panaudotas finansavimas, iš jo:</t>
  </si>
  <si>
    <t>2016 metų asignavimų poreikis, iš jo:</t>
  </si>
  <si>
    <t>2016 metų asignavimai, iš jo:</t>
  </si>
  <si>
    <t>2017-ųjų metų išlaidų projektas</t>
  </si>
  <si>
    <t>2018-ųjų metų išlaidų projektas</t>
  </si>
  <si>
    <t>Iš viso</t>
  </si>
  <si>
    <t>Išlaidoms</t>
  </si>
  <si>
    <t>Turtui įsigyti ir finansiniams įsipareigojimams vykdyti</t>
  </si>
  <si>
    <t>Iš jų - darbo užmokesčiui</t>
  </si>
  <si>
    <t xml:space="preserve">Strateginis tikslas 01 - Užtikrinti darnų verslo, žemės ūkio ir turizmo vystymąsi, didinti užimtumą
</t>
  </si>
  <si>
    <t>10 - Investicijų programa</t>
  </si>
  <si>
    <t>01</t>
  </si>
  <si>
    <t>Projektų įgyvendinimas</t>
  </si>
  <si>
    <t>Sėkmingai rengti ir įgyvendinti investicinius projektus</t>
  </si>
  <si>
    <t>Įgyvendinti projektus</t>
  </si>
  <si>
    <t>1.</t>
  </si>
  <si>
    <t>188714992</t>
  </si>
  <si>
    <t>SB</t>
  </si>
  <si>
    <t>P</t>
  </si>
  <si>
    <t>ES</t>
  </si>
  <si>
    <t>VB</t>
  </si>
  <si>
    <t>PF</t>
  </si>
  <si>
    <t>Kt</t>
  </si>
  <si>
    <t xml:space="preserve">Iš viso </t>
  </si>
  <si>
    <t>Rengti naujus projektus</t>
  </si>
  <si>
    <t>Iš viso uždaviniui</t>
  </si>
  <si>
    <t>Iš viso tikslui</t>
  </si>
  <si>
    <t>10</t>
  </si>
  <si>
    <t xml:space="preserve">Iš viso  programai </t>
  </si>
  <si>
    <t>Finansavimo šaltiniai</t>
  </si>
  <si>
    <t>SAVIVALDYBĖS  LĖŠOS (IŠ VISO):</t>
  </si>
  <si>
    <r>
      <t xml:space="preserve">Savivaldybės biudžeto lėšos </t>
    </r>
    <r>
      <rPr>
        <b/>
        <sz val="12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</si>
  <si>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2"/>
        <rFont val="Times New Roman"/>
        <family val="1"/>
        <charset val="186"/>
      </rPr>
      <t>SB(AA)</t>
    </r>
  </si>
  <si>
    <r>
      <t xml:space="preserve">Valstybės biudžeto specialiosios tikslinės dotacijos lėšos </t>
    </r>
    <r>
      <rPr>
        <b/>
        <sz val="12"/>
        <rFont val="Times New Roman"/>
        <family val="1"/>
        <charset val="186"/>
      </rPr>
      <t>SB(VB)</t>
    </r>
  </si>
  <si>
    <r>
      <t xml:space="preserve">Valstybės biudžeto specialiosios tikslinės dotacijos lėšos iš valstybės investicijų programos </t>
    </r>
    <r>
      <rPr>
        <b/>
        <sz val="12"/>
        <rFont val="Times New Roman"/>
        <family val="1"/>
        <charset val="186"/>
      </rPr>
      <t>SB(VIP)</t>
    </r>
  </si>
  <si>
    <r>
      <t xml:space="preserve">Bendrojo finansavimo lėšos </t>
    </r>
    <r>
      <rPr>
        <b/>
        <sz val="12"/>
        <rFont val="Times New Roman"/>
        <family val="1"/>
        <charset val="186"/>
      </rPr>
      <t>SB(BF)</t>
    </r>
  </si>
  <si>
    <r>
      <t xml:space="preserve">Savivaldybės visuomenės sveikatos rėmimo specialiosios programos lėšos </t>
    </r>
    <r>
      <rPr>
        <b/>
        <sz val="12"/>
        <rFont val="Times New Roman"/>
        <family val="1"/>
        <charset val="186"/>
      </rPr>
      <t>VSRSP</t>
    </r>
  </si>
  <si>
    <r>
      <t xml:space="preserve">Valstybės biudžetas, mokinio krepšelis </t>
    </r>
    <r>
      <rPr>
        <b/>
        <sz val="12"/>
        <rFont val="Times New Roman"/>
        <family val="1"/>
        <charset val="186"/>
      </rPr>
      <t>VB(MK)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</si>
  <si>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BĮP</t>
    </r>
  </si>
  <si>
    <r>
      <t xml:space="preserve">Paskolos lėšos </t>
    </r>
    <r>
      <rPr>
        <b/>
        <sz val="12"/>
        <rFont val="Times New Roman"/>
        <family val="1"/>
        <charset val="186"/>
      </rPr>
      <t>P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</si>
  <si>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PF</t>
    </r>
  </si>
  <si>
    <t>KITI ŠALTINIAI (IŠ VISO):</t>
  </si>
  <si>
    <r>
      <t xml:space="preserve">Europos Sąjungos paramos lėšos </t>
    </r>
    <r>
      <rPr>
        <b/>
        <sz val="12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</si>
  <si>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2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</si>
  <si>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2"/>
        <rFont val="Times New Roman"/>
        <family val="1"/>
        <charset val="186"/>
      </rPr>
      <t>VB</t>
    </r>
  </si>
  <si>
    <r>
      <t xml:space="preserve">Paslaugų gavėjų lėšos </t>
    </r>
    <r>
      <rPr>
        <b/>
        <sz val="12"/>
        <rFont val="Times New Roman"/>
        <family val="1"/>
        <charset val="186"/>
      </rPr>
      <t>PG</t>
    </r>
  </si>
  <si>
    <r>
      <t xml:space="preserve">Darbo biržos lėšos </t>
    </r>
    <r>
      <rPr>
        <b/>
        <sz val="12"/>
        <rFont val="Times New Roman"/>
        <family val="1"/>
        <charset val="186"/>
      </rPr>
      <t>DB</t>
    </r>
  </si>
  <si>
    <r>
      <t xml:space="preserve">Valstybės privalomojo sveikatos draudimo fondo biudžeto lėšos </t>
    </r>
    <r>
      <rPr>
        <b/>
        <sz val="12"/>
        <rFont val="Times New Roman"/>
        <family val="1"/>
        <charset val="186"/>
      </rPr>
      <t>PSDF</t>
    </r>
  </si>
  <si>
    <r>
      <t>Kiti finansavimo šaltiniai</t>
    </r>
    <r>
      <rPr>
        <b/>
        <sz val="12"/>
        <rFont val="Times New Roman"/>
        <family val="1"/>
        <charset val="186"/>
      </rPr>
      <t xml:space="preserve"> Kt</t>
    </r>
  </si>
  <si>
    <t>IŠ VISO:</t>
  </si>
  <si>
    <t>02</t>
  </si>
  <si>
    <t>03</t>
  </si>
  <si>
    <t>Lazdijų miesto kompleksinė infrastruktūros plėtra, III etapas</t>
  </si>
  <si>
    <t>Motiejaus Gustaičio memorialinio namo kompleksinis sutvarkymas</t>
  </si>
  <si>
    <t>Pastato rekonstrukcija ir pritaikymas kultūrinėms, muziejinėms ir edukacinėms reikmėms</t>
  </si>
  <si>
    <t>Lazdijų rajono savivaldybės administracijos darbuotojų kompetencijų, reikalingų paslaugų ir aptarnavimo kokybei didinti, stiprinimas</t>
  </si>
  <si>
    <t>04</t>
  </si>
  <si>
    <t>05</t>
  </si>
  <si>
    <t>06</t>
  </si>
  <si>
    <t>07</t>
  </si>
  <si>
    <t>Lazdijų miesto Seinų ir Lazdijos gatvių bei vietinės reikšmės kelio nuo Janonio gatvės iki Lazdijų hipodromo rekonstravimas</t>
  </si>
  <si>
    <t xml:space="preserve">Dviračių ir pėsčiųjų takų plėtra Lazdijų miesto Turistų gatvėje iki sodų bendrijos „Baltasis“ Lazdijų seniūnijoje 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</si>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</sst>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/>
    <xf numFmtId="0" fontId="1" fillId="0" borderId="0" xfId="0" applyFont="1" applyBorder="1" applyAlignment="1">
      <alignment vertical="top"/>
    </xf>
    <xf numFmtId="0" fontId="2" fillId="0" borderId="0" xfId="0" applyFont="1"/>
    <xf numFmtId="0" fontId="1" fillId="2" borderId="2" xfId="0" applyFont="1" applyFill="1" applyBorder="1" applyAlignment="1">
      <alignment vertical="center" textRotation="90" wrapText="1" shrinkToFit="1"/>
    </xf>
    <xf numFmtId="0" fontId="1" fillId="0" borderId="2" xfId="0" applyFont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left" vertical="center" textRotation="90" wrapText="1" shrinkToFi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/>
    </xf>
    <xf numFmtId="49" fontId="3" fillId="6" borderId="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 shrinkToFit="1"/>
    </xf>
    <xf numFmtId="2" fontId="5" fillId="0" borderId="4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164" fontId="6" fillId="8" borderId="2" xfId="0" applyNumberFormat="1" applyFont="1" applyFill="1" applyBorder="1" applyAlignment="1">
      <alignment horizontal="center" vertical="top"/>
    </xf>
    <xf numFmtId="164" fontId="3" fillId="9" borderId="2" xfId="0" applyNumberFormat="1" applyFont="1" applyFill="1" applyBorder="1" applyAlignment="1">
      <alignment horizontal="center" vertical="top"/>
    </xf>
    <xf numFmtId="164" fontId="3" fillId="10" borderId="2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164" fontId="3" fillId="11" borderId="2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3" fillId="12" borderId="10" xfId="0" applyNumberFormat="1" applyFont="1" applyFill="1" applyBorder="1" applyAlignment="1">
      <alignment vertical="top"/>
    </xf>
    <xf numFmtId="164" fontId="1" fillId="2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164" fontId="3" fillId="15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8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2" fontId="5" fillId="0" borderId="8" xfId="0" applyNumberFormat="1" applyFont="1" applyFill="1" applyBorder="1" applyAlignment="1">
      <alignment horizontal="center" vertical="top"/>
    </xf>
    <xf numFmtId="164" fontId="5" fillId="0" borderId="15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3" fillId="5" borderId="3" xfId="0" applyNumberFormat="1" applyFont="1" applyFill="1" applyBorder="1" applyAlignment="1">
      <alignment horizontal="center" vertical="top"/>
    </xf>
    <xf numFmtId="49" fontId="3" fillId="5" borderId="7" xfId="0" applyNumberFormat="1" applyFont="1" applyFill="1" applyBorder="1" applyAlignment="1">
      <alignment horizontal="center" vertical="top"/>
    </xf>
    <xf numFmtId="49" fontId="3" fillId="5" borderId="8" xfId="0" applyNumberFormat="1" applyFont="1" applyFill="1" applyBorder="1" applyAlignment="1">
      <alignment horizontal="center" vertical="top"/>
    </xf>
    <xf numFmtId="49" fontId="3" fillId="6" borderId="3" xfId="0" applyNumberFormat="1" applyFont="1" applyFill="1" applyBorder="1" applyAlignment="1">
      <alignment horizontal="center" vertical="top"/>
    </xf>
    <xf numFmtId="49" fontId="3" fillId="6" borderId="7" xfId="0" applyNumberFormat="1" applyFont="1" applyFill="1" applyBorder="1" applyAlignment="1">
      <alignment horizontal="center" vertical="top"/>
    </xf>
    <xf numFmtId="49" fontId="3" fillId="6" borderId="8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 shrinkToFit="1"/>
    </xf>
    <xf numFmtId="0" fontId="4" fillId="4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textRotation="90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textRotation="90" wrapText="1" shrinkToFi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right" vertical="top"/>
    </xf>
    <xf numFmtId="49" fontId="3" fillId="5" borderId="4" xfId="0" applyNumberFormat="1" applyFont="1" applyFill="1" applyBorder="1" applyAlignment="1">
      <alignment horizontal="right" vertical="top"/>
    </xf>
    <xf numFmtId="49" fontId="3" fillId="5" borderId="5" xfId="0" applyNumberFormat="1" applyFont="1" applyFill="1" applyBorder="1" applyAlignment="1">
      <alignment horizontal="right" vertical="top"/>
    </xf>
    <xf numFmtId="49" fontId="3" fillId="5" borderId="6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 wrapText="1"/>
    </xf>
    <xf numFmtId="0" fontId="3" fillId="14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13" borderId="1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K91"/>
  <sheetViews>
    <sheetView tabSelected="1" topLeftCell="B64" zoomScale="85" zoomScaleNormal="85" workbookViewId="0">
      <selection activeCell="Q73" sqref="Q73"/>
    </sheetView>
  </sheetViews>
  <sheetFormatPr defaultColWidth="9.140625" defaultRowHeight="15.75" x14ac:dyDescent="0.25"/>
  <cols>
    <col min="1" max="1" width="2.7109375" style="40" customWidth="1"/>
    <col min="2" max="3" width="2.5703125" style="40" customWidth="1"/>
    <col min="4" max="4" width="30.140625" style="40" customWidth="1"/>
    <col min="5" max="5" width="3.7109375" style="40" customWidth="1"/>
    <col min="6" max="6" width="10" style="40" customWidth="1"/>
    <col min="7" max="7" width="5.7109375" style="14" customWidth="1"/>
    <col min="8" max="8" width="10.7109375" style="1" customWidth="1"/>
    <col min="9" max="9" width="7.5703125" style="1" customWidth="1"/>
    <col min="10" max="10" width="6.42578125" style="1" customWidth="1"/>
    <col min="11" max="11" width="11.7109375" style="1" customWidth="1"/>
    <col min="12" max="12" width="10.85546875" style="1" customWidth="1"/>
    <col min="13" max="13" width="8.28515625" style="40" customWidth="1"/>
    <col min="14" max="14" width="5.7109375" style="40" customWidth="1"/>
    <col min="15" max="15" width="10.42578125" style="40" customWidth="1"/>
    <col min="16" max="16" width="9" style="40" customWidth="1"/>
    <col min="17" max="17" width="8.28515625" style="40" customWidth="1"/>
    <col min="18" max="18" width="6" style="40" customWidth="1"/>
    <col min="19" max="19" width="11" style="40" customWidth="1"/>
    <col min="20" max="20" width="10.42578125" style="1" customWidth="1"/>
    <col min="21" max="21" width="9.7109375" style="1" customWidth="1"/>
    <col min="22" max="245" width="9.140625" style="5"/>
    <col min="246" max="16384" width="9.140625" style="6"/>
  </cols>
  <sheetData>
    <row r="1" spans="1:245" s="4" customForma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s="4" customFormat="1" ht="14.1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s="4" customFormat="1" ht="14.25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8" customHeight="1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1" t="s">
        <v>2</v>
      </c>
      <c r="U4" s="7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30.75" customHeight="1" x14ac:dyDescent="0.25">
      <c r="A5" s="72" t="s">
        <v>3</v>
      </c>
      <c r="B5" s="72" t="s">
        <v>4</v>
      </c>
      <c r="C5" s="72" t="s">
        <v>5</v>
      </c>
      <c r="D5" s="73" t="s">
        <v>6</v>
      </c>
      <c r="E5" s="74" t="s">
        <v>7</v>
      </c>
      <c r="F5" s="75" t="s">
        <v>8</v>
      </c>
      <c r="G5" s="78" t="s">
        <v>9</v>
      </c>
      <c r="H5" s="80" t="s">
        <v>10</v>
      </c>
      <c r="I5" s="81"/>
      <c r="J5" s="81"/>
      <c r="K5" s="82"/>
      <c r="L5" s="83" t="s">
        <v>11</v>
      </c>
      <c r="M5" s="84"/>
      <c r="N5" s="84"/>
      <c r="O5" s="85"/>
      <c r="P5" s="83" t="s">
        <v>12</v>
      </c>
      <c r="Q5" s="84"/>
      <c r="R5" s="84"/>
      <c r="S5" s="85"/>
      <c r="T5" s="86" t="s">
        <v>13</v>
      </c>
      <c r="U5" s="86" t="s">
        <v>14</v>
      </c>
    </row>
    <row r="6" spans="1:245" ht="15" customHeight="1" x14ac:dyDescent="0.25">
      <c r="A6" s="72"/>
      <c r="B6" s="72"/>
      <c r="C6" s="72"/>
      <c r="D6" s="73"/>
      <c r="E6" s="74"/>
      <c r="F6" s="76"/>
      <c r="G6" s="78"/>
      <c r="H6" s="86" t="s">
        <v>15</v>
      </c>
      <c r="I6" s="87" t="s">
        <v>16</v>
      </c>
      <c r="J6" s="87"/>
      <c r="K6" s="86" t="s">
        <v>17</v>
      </c>
      <c r="L6" s="86" t="s">
        <v>15</v>
      </c>
      <c r="M6" s="88" t="s">
        <v>16</v>
      </c>
      <c r="N6" s="88"/>
      <c r="O6" s="89" t="s">
        <v>17</v>
      </c>
      <c r="P6" s="78" t="s">
        <v>15</v>
      </c>
      <c r="Q6" s="88" t="s">
        <v>16</v>
      </c>
      <c r="R6" s="88"/>
      <c r="S6" s="89" t="s">
        <v>17</v>
      </c>
      <c r="T6" s="86"/>
      <c r="U6" s="86"/>
    </row>
    <row r="7" spans="1:245" ht="111" customHeight="1" x14ac:dyDescent="0.25">
      <c r="A7" s="72"/>
      <c r="B7" s="72"/>
      <c r="C7" s="72"/>
      <c r="D7" s="73"/>
      <c r="E7" s="74"/>
      <c r="F7" s="77"/>
      <c r="G7" s="78"/>
      <c r="H7" s="86"/>
      <c r="I7" s="7" t="s">
        <v>15</v>
      </c>
      <c r="J7" s="7" t="s">
        <v>18</v>
      </c>
      <c r="K7" s="86"/>
      <c r="L7" s="86"/>
      <c r="M7" s="8" t="s">
        <v>15</v>
      </c>
      <c r="N7" s="9" t="s">
        <v>18</v>
      </c>
      <c r="O7" s="89"/>
      <c r="P7" s="78"/>
      <c r="Q7" s="8" t="s">
        <v>15</v>
      </c>
      <c r="R7" s="10" t="s">
        <v>18</v>
      </c>
      <c r="S7" s="89"/>
      <c r="T7" s="86"/>
      <c r="U7" s="86"/>
    </row>
    <row r="8" spans="1:245" ht="18" customHeight="1" x14ac:dyDescent="0.25">
      <c r="A8" s="90" t="s">
        <v>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</row>
    <row r="9" spans="1:245" ht="16.5" customHeight="1" x14ac:dyDescent="0.25">
      <c r="A9" s="79" t="s">
        <v>20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45" ht="23.25" customHeight="1" x14ac:dyDescent="0.25">
      <c r="A10" s="11" t="s">
        <v>21</v>
      </c>
      <c r="B10" s="93" t="s">
        <v>22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45" ht="15.75" customHeight="1" x14ac:dyDescent="0.25">
      <c r="A11" s="12" t="s">
        <v>21</v>
      </c>
      <c r="B11" s="13" t="s">
        <v>21</v>
      </c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45" ht="24" customHeight="1" x14ac:dyDescent="0.25">
      <c r="A12" s="58" t="s">
        <v>21</v>
      </c>
      <c r="B12" s="61" t="s">
        <v>21</v>
      </c>
      <c r="C12" s="65" t="s">
        <v>21</v>
      </c>
      <c r="D12" s="68" t="s">
        <v>24</v>
      </c>
      <c r="E12" s="56" t="s">
        <v>25</v>
      </c>
      <c r="F12" s="56" t="s">
        <v>26</v>
      </c>
      <c r="G12" s="14" t="s">
        <v>27</v>
      </c>
      <c r="H12" s="41">
        <f>SUM(I12,K12)</f>
        <v>31.981580166821132</v>
      </c>
      <c r="I12" s="16">
        <v>31.981580166821132</v>
      </c>
      <c r="J12" s="41"/>
      <c r="K12" s="41"/>
      <c r="L12" s="42">
        <f>SUM(M12,O12)</f>
        <v>399</v>
      </c>
      <c r="M12" s="43">
        <v>98</v>
      </c>
      <c r="N12" s="44"/>
      <c r="O12" s="45">
        <v>301</v>
      </c>
      <c r="P12" s="41">
        <f>SUM(S12,Q12)</f>
        <v>107.2</v>
      </c>
      <c r="Q12" s="45">
        <v>57.2</v>
      </c>
      <c r="R12" s="46"/>
      <c r="S12" s="52">
        <v>50</v>
      </c>
      <c r="T12" s="48">
        <v>299</v>
      </c>
      <c r="U12" s="47">
        <v>195</v>
      </c>
      <c r="W12" s="23"/>
      <c r="X12" s="23"/>
    </row>
    <row r="13" spans="1:245" x14ac:dyDescent="0.25">
      <c r="A13" s="59"/>
      <c r="B13" s="62"/>
      <c r="C13" s="65"/>
      <c r="D13" s="68"/>
      <c r="E13" s="56"/>
      <c r="F13" s="56"/>
      <c r="G13" s="14" t="s">
        <v>28</v>
      </c>
      <c r="H13" s="15">
        <f t="shared" ref="H13:H17" si="0">SUM(I13,K13)</f>
        <v>870.32408480074139</v>
      </c>
      <c r="I13" s="15"/>
      <c r="J13" s="15"/>
      <c r="K13" s="16">
        <v>870.32408480074139</v>
      </c>
      <c r="L13" s="17">
        <f t="shared" ref="L13:L17" si="1">SUM(M13,O13)</f>
        <v>0</v>
      </c>
      <c r="M13" s="18"/>
      <c r="N13" s="19"/>
      <c r="O13" s="15"/>
      <c r="P13" s="15"/>
      <c r="Q13" s="15"/>
      <c r="R13" s="24"/>
      <c r="S13" s="54"/>
      <c r="T13" s="50">
        <v>889</v>
      </c>
      <c r="U13" s="22">
        <v>199</v>
      </c>
    </row>
    <row r="14" spans="1:245" ht="15" customHeight="1" x14ac:dyDescent="0.25">
      <c r="A14" s="59"/>
      <c r="B14" s="62"/>
      <c r="C14" s="65"/>
      <c r="D14" s="68"/>
      <c r="E14" s="56"/>
      <c r="F14" s="56"/>
      <c r="G14" s="14" t="s">
        <v>29</v>
      </c>
      <c r="H14" s="15">
        <f t="shared" si="0"/>
        <v>3210.82</v>
      </c>
      <c r="I14" s="15"/>
      <c r="J14" s="15"/>
      <c r="K14" s="15">
        <v>3210.82</v>
      </c>
      <c r="L14" s="17">
        <f t="shared" si="1"/>
        <v>2528</v>
      </c>
      <c r="M14" s="18">
        <v>989</v>
      </c>
      <c r="N14" s="19"/>
      <c r="O14" s="20">
        <v>1539</v>
      </c>
      <c r="P14" s="15"/>
      <c r="Q14" s="15"/>
      <c r="R14" s="24"/>
      <c r="S14" s="54"/>
      <c r="T14" s="51">
        <v>2985</v>
      </c>
      <c r="U14" s="22">
        <v>1986</v>
      </c>
    </row>
    <row r="15" spans="1:245" x14ac:dyDescent="0.25">
      <c r="A15" s="59"/>
      <c r="B15" s="62"/>
      <c r="C15" s="65"/>
      <c r="D15" s="68"/>
      <c r="E15" s="56"/>
      <c r="F15" s="56"/>
      <c r="G15" s="14" t="s">
        <v>30</v>
      </c>
      <c r="H15" s="15">
        <f t="shared" si="0"/>
        <v>593</v>
      </c>
      <c r="I15" s="25"/>
      <c r="J15" s="25"/>
      <c r="K15" s="15">
        <v>593</v>
      </c>
      <c r="L15" s="20">
        <f t="shared" si="1"/>
        <v>30</v>
      </c>
      <c r="M15" s="26"/>
      <c r="N15" s="25"/>
      <c r="O15" s="25">
        <v>30</v>
      </c>
      <c r="P15" s="15"/>
      <c r="Q15" s="25"/>
      <c r="R15" s="21"/>
      <c r="S15" s="52"/>
      <c r="T15" s="49">
        <v>30</v>
      </c>
      <c r="U15" s="15">
        <v>30</v>
      </c>
    </row>
    <row r="16" spans="1:245" x14ac:dyDescent="0.25">
      <c r="A16" s="59"/>
      <c r="B16" s="62"/>
      <c r="C16" s="65"/>
      <c r="D16" s="68"/>
      <c r="E16" s="56"/>
      <c r="F16" s="56"/>
      <c r="G16" s="14" t="s">
        <v>31</v>
      </c>
      <c r="H16" s="15">
        <f t="shared" si="0"/>
        <v>5.598354958294717</v>
      </c>
      <c r="I16" s="25"/>
      <c r="J16" s="25"/>
      <c r="K16" s="15">
        <v>5.598354958294717</v>
      </c>
      <c r="L16" s="20">
        <f t="shared" si="1"/>
        <v>0</v>
      </c>
      <c r="M16" s="25"/>
      <c r="N16" s="25"/>
      <c r="O16" s="25">
        <v>0</v>
      </c>
      <c r="P16" s="15"/>
      <c r="Q16" s="25"/>
      <c r="R16" s="21"/>
      <c r="S16" s="53"/>
      <c r="T16" s="48"/>
      <c r="U16" s="15"/>
    </row>
    <row r="17" spans="1:21" x14ac:dyDescent="0.25">
      <c r="A17" s="59"/>
      <c r="B17" s="62"/>
      <c r="C17" s="65"/>
      <c r="D17" s="68"/>
      <c r="E17" s="56"/>
      <c r="F17" s="56"/>
      <c r="G17" s="14" t="s">
        <v>32</v>
      </c>
      <c r="H17" s="15">
        <f t="shared" si="0"/>
        <v>349.8</v>
      </c>
      <c r="I17" s="25"/>
      <c r="J17" s="25"/>
      <c r="K17" s="25">
        <v>349.8</v>
      </c>
      <c r="L17" s="20">
        <f t="shared" si="1"/>
        <v>272.7</v>
      </c>
      <c r="M17" s="25"/>
      <c r="N17" s="25"/>
      <c r="O17" s="25">
        <v>272.7</v>
      </c>
      <c r="P17" s="15"/>
      <c r="Q17" s="25"/>
      <c r="R17" s="25"/>
      <c r="S17" s="26"/>
      <c r="T17" s="15">
        <v>250</v>
      </c>
      <c r="U17" s="15">
        <v>250</v>
      </c>
    </row>
    <row r="18" spans="1:21" x14ac:dyDescent="0.25">
      <c r="A18" s="60"/>
      <c r="B18" s="63"/>
      <c r="C18" s="66"/>
      <c r="D18" s="69"/>
      <c r="E18" s="57"/>
      <c r="F18" s="57"/>
      <c r="G18" s="27" t="s">
        <v>33</v>
      </c>
      <c r="H18" s="28">
        <f t="shared" ref="H18:U18" si="2">SUM(H12:H15)</f>
        <v>4706.1256649675624</v>
      </c>
      <c r="I18" s="28">
        <f t="shared" si="2"/>
        <v>31.981580166821132</v>
      </c>
      <c r="J18" s="28">
        <f t="shared" si="2"/>
        <v>0</v>
      </c>
      <c r="K18" s="28">
        <f>SUM(K12:K16)</f>
        <v>4679.7424397590357</v>
      </c>
      <c r="L18" s="28">
        <f t="shared" si="2"/>
        <v>2957</v>
      </c>
      <c r="M18" s="28">
        <f t="shared" si="2"/>
        <v>1087</v>
      </c>
      <c r="N18" s="28">
        <f t="shared" si="2"/>
        <v>0</v>
      </c>
      <c r="O18" s="28">
        <f t="shared" si="2"/>
        <v>1870</v>
      </c>
      <c r="P18" s="28">
        <f t="shared" si="2"/>
        <v>107.2</v>
      </c>
      <c r="Q18" s="28">
        <f t="shared" si="2"/>
        <v>57.2</v>
      </c>
      <c r="R18" s="28">
        <f t="shared" si="2"/>
        <v>0</v>
      </c>
      <c r="S18" s="28">
        <f>SUM(S12:S15)</f>
        <v>50</v>
      </c>
      <c r="T18" s="28">
        <f t="shared" si="2"/>
        <v>4203</v>
      </c>
      <c r="U18" s="28">
        <f t="shared" si="2"/>
        <v>2410</v>
      </c>
    </row>
    <row r="19" spans="1:21" x14ac:dyDescent="0.25">
      <c r="A19" s="58" t="s">
        <v>21</v>
      </c>
      <c r="B19" s="61" t="s">
        <v>21</v>
      </c>
      <c r="C19" s="64" t="s">
        <v>60</v>
      </c>
      <c r="D19" s="67" t="s">
        <v>34</v>
      </c>
      <c r="E19" s="55" t="s">
        <v>25</v>
      </c>
      <c r="F19" s="55" t="s">
        <v>26</v>
      </c>
      <c r="G19" s="14" t="s">
        <v>27</v>
      </c>
      <c r="H19" s="15">
        <f>SUM(I19,K19)</f>
        <v>0</v>
      </c>
      <c r="I19" s="16"/>
      <c r="J19" s="15"/>
      <c r="K19" s="15"/>
      <c r="L19" s="17">
        <f>SUM(M19,O19)</f>
        <v>30</v>
      </c>
      <c r="M19" s="18">
        <v>30</v>
      </c>
      <c r="N19" s="19"/>
      <c r="O19" s="20"/>
      <c r="P19" s="15">
        <f>SUM(S19,Q19)</f>
        <v>85.1</v>
      </c>
      <c r="Q19" s="20">
        <v>35.1</v>
      </c>
      <c r="R19" s="25"/>
      <c r="S19" s="17">
        <v>50</v>
      </c>
      <c r="T19" s="18">
        <v>173.77201112140872</v>
      </c>
      <c r="U19" s="22">
        <v>98</v>
      </c>
    </row>
    <row r="20" spans="1:21" x14ac:dyDescent="0.25">
      <c r="A20" s="59"/>
      <c r="B20" s="62"/>
      <c r="C20" s="65"/>
      <c r="D20" s="68"/>
      <c r="E20" s="56"/>
      <c r="F20" s="56"/>
      <c r="G20" s="14" t="s">
        <v>28</v>
      </c>
      <c r="H20" s="15">
        <f t="shared" ref="H20:H24" si="3">SUM(I20,K20)</f>
        <v>0</v>
      </c>
      <c r="I20" s="15"/>
      <c r="J20" s="15"/>
      <c r="K20" s="16"/>
      <c r="L20" s="17">
        <f t="shared" ref="L20:L24" si="4">SUM(M20,O20)</f>
        <v>0</v>
      </c>
      <c r="M20" s="18"/>
      <c r="N20" s="19"/>
      <c r="O20" s="15"/>
      <c r="P20" s="15"/>
      <c r="Q20" s="15"/>
      <c r="R20" s="15"/>
      <c r="S20" s="24"/>
      <c r="T20" s="18">
        <v>567</v>
      </c>
      <c r="U20" s="22">
        <v>186</v>
      </c>
    </row>
    <row r="21" spans="1:21" ht="15.75" customHeight="1" x14ac:dyDescent="0.25">
      <c r="A21" s="59"/>
      <c r="B21" s="62"/>
      <c r="C21" s="65"/>
      <c r="D21" s="68"/>
      <c r="E21" s="56"/>
      <c r="F21" s="56"/>
      <c r="G21" s="14" t="s">
        <v>29</v>
      </c>
      <c r="H21" s="15">
        <f t="shared" si="3"/>
        <v>0</v>
      </c>
      <c r="I21" s="15"/>
      <c r="J21" s="15"/>
      <c r="K21" s="15"/>
      <c r="L21" s="17">
        <f t="shared" si="4"/>
        <v>98</v>
      </c>
      <c r="M21" s="18">
        <v>98</v>
      </c>
      <c r="N21" s="19"/>
      <c r="O21" s="20"/>
      <c r="P21" s="15"/>
      <c r="Q21" s="15"/>
      <c r="R21" s="15"/>
      <c r="S21" s="24"/>
      <c r="T21" s="18">
        <v>317.10495829472001</v>
      </c>
      <c r="U21" s="22">
        <v>199</v>
      </c>
    </row>
    <row r="22" spans="1:21" ht="18.75" customHeight="1" x14ac:dyDescent="0.25">
      <c r="A22" s="59"/>
      <c r="B22" s="62"/>
      <c r="C22" s="65"/>
      <c r="D22" s="68"/>
      <c r="E22" s="56"/>
      <c r="F22" s="56"/>
      <c r="G22" s="14" t="s">
        <v>30</v>
      </c>
      <c r="H22" s="15">
        <f t="shared" si="3"/>
        <v>0</v>
      </c>
      <c r="I22" s="25"/>
      <c r="J22" s="25"/>
      <c r="K22" s="15"/>
      <c r="L22" s="20">
        <f t="shared" si="4"/>
        <v>16</v>
      </c>
      <c r="M22" s="26">
        <v>16</v>
      </c>
      <c r="N22" s="25"/>
      <c r="O22" s="25"/>
      <c r="P22" s="15"/>
      <c r="Q22" s="25"/>
      <c r="R22" s="25"/>
      <c r="S22" s="25"/>
      <c r="T22" s="26">
        <v>11</v>
      </c>
      <c r="U22" s="15">
        <v>19</v>
      </c>
    </row>
    <row r="23" spans="1:21" ht="16.5" customHeight="1" x14ac:dyDescent="0.25">
      <c r="A23" s="59"/>
      <c r="B23" s="62"/>
      <c r="C23" s="65"/>
      <c r="D23" s="68"/>
      <c r="E23" s="56"/>
      <c r="F23" s="56"/>
      <c r="G23" s="14" t="s">
        <v>31</v>
      </c>
      <c r="H23" s="15">
        <f t="shared" si="3"/>
        <v>0</v>
      </c>
      <c r="I23" s="25"/>
      <c r="J23" s="25"/>
      <c r="K23" s="15"/>
      <c r="L23" s="20">
        <f t="shared" si="4"/>
        <v>0</v>
      </c>
      <c r="M23" s="25"/>
      <c r="N23" s="25"/>
      <c r="O23" s="25"/>
      <c r="P23" s="15"/>
      <c r="Q23" s="25"/>
      <c r="R23" s="25"/>
      <c r="S23" s="25"/>
      <c r="T23" s="25"/>
      <c r="U23" s="15"/>
    </row>
    <row r="24" spans="1:21" ht="16.5" customHeight="1" x14ac:dyDescent="0.25">
      <c r="A24" s="59"/>
      <c r="B24" s="62"/>
      <c r="C24" s="65"/>
      <c r="D24" s="68"/>
      <c r="E24" s="56"/>
      <c r="F24" s="56"/>
      <c r="G24" s="14" t="s">
        <v>32</v>
      </c>
      <c r="H24" s="15">
        <f t="shared" si="3"/>
        <v>0</v>
      </c>
      <c r="I24" s="25"/>
      <c r="J24" s="25"/>
      <c r="K24" s="25"/>
      <c r="L24" s="20">
        <f t="shared" si="4"/>
        <v>0</v>
      </c>
      <c r="M24" s="25">
        <v>0</v>
      </c>
      <c r="N24" s="25"/>
      <c r="O24" s="25"/>
      <c r="P24" s="15"/>
      <c r="Q24" s="25"/>
      <c r="R24" s="25"/>
      <c r="S24" s="25"/>
      <c r="T24" s="25">
        <v>0</v>
      </c>
      <c r="U24" s="15">
        <v>0</v>
      </c>
    </row>
    <row r="25" spans="1:21" ht="15" customHeight="1" x14ac:dyDescent="0.25">
      <c r="A25" s="60"/>
      <c r="B25" s="63"/>
      <c r="C25" s="66"/>
      <c r="D25" s="69"/>
      <c r="E25" s="57"/>
      <c r="F25" s="57"/>
      <c r="G25" s="27" t="s">
        <v>33</v>
      </c>
      <c r="H25" s="28">
        <f t="shared" ref="H25:J25" si="5">SUM(H19:H22)</f>
        <v>0</v>
      </c>
      <c r="I25" s="28">
        <f t="shared" si="5"/>
        <v>0</v>
      </c>
      <c r="J25" s="28">
        <f t="shared" si="5"/>
        <v>0</v>
      </c>
      <c r="K25" s="28">
        <f>SUM(K19:K23)</f>
        <v>0</v>
      </c>
      <c r="L25" s="28">
        <f t="shared" ref="L25:U25" si="6">SUM(L19:L22)</f>
        <v>144</v>
      </c>
      <c r="M25" s="28">
        <f t="shared" si="6"/>
        <v>144</v>
      </c>
      <c r="N25" s="28">
        <f t="shared" si="6"/>
        <v>0</v>
      </c>
      <c r="O25" s="28">
        <f t="shared" si="6"/>
        <v>0</v>
      </c>
      <c r="P25" s="28">
        <f t="shared" si="6"/>
        <v>85.1</v>
      </c>
      <c r="Q25" s="28">
        <f t="shared" si="6"/>
        <v>35.1</v>
      </c>
      <c r="R25" s="28">
        <f t="shared" si="6"/>
        <v>0</v>
      </c>
      <c r="S25" s="28">
        <f t="shared" si="6"/>
        <v>50</v>
      </c>
      <c r="T25" s="28">
        <f t="shared" si="6"/>
        <v>1068.8769694161288</v>
      </c>
      <c r="U25" s="28">
        <f t="shared" si="6"/>
        <v>502</v>
      </c>
    </row>
    <row r="26" spans="1:21" x14ac:dyDescent="0.25">
      <c r="A26" s="58" t="s">
        <v>21</v>
      </c>
      <c r="B26" s="61" t="s">
        <v>21</v>
      </c>
      <c r="C26" s="64" t="s">
        <v>61</v>
      </c>
      <c r="D26" s="67" t="s">
        <v>62</v>
      </c>
      <c r="E26" s="55" t="s">
        <v>25</v>
      </c>
      <c r="F26" s="55" t="s">
        <v>26</v>
      </c>
      <c r="G26" s="14" t="s">
        <v>27</v>
      </c>
      <c r="H26" s="15">
        <f>SUM(I26,K26)</f>
        <v>0</v>
      </c>
      <c r="I26" s="16">
        <v>0</v>
      </c>
      <c r="J26" s="15"/>
      <c r="K26" s="15"/>
      <c r="L26" s="17">
        <f>SUM(M26,O26)</f>
        <v>0</v>
      </c>
      <c r="M26" s="18">
        <v>0</v>
      </c>
      <c r="N26" s="19"/>
      <c r="O26" s="20"/>
      <c r="P26" s="15">
        <v>4.78</v>
      </c>
      <c r="Q26" s="20">
        <v>4.7789999999999999</v>
      </c>
      <c r="R26" s="25"/>
      <c r="S26" s="17"/>
      <c r="T26" s="18">
        <v>17</v>
      </c>
      <c r="U26" s="22">
        <v>9</v>
      </c>
    </row>
    <row r="27" spans="1:21" x14ac:dyDescent="0.25">
      <c r="A27" s="59"/>
      <c r="B27" s="62"/>
      <c r="C27" s="65"/>
      <c r="D27" s="68"/>
      <c r="E27" s="56"/>
      <c r="F27" s="56"/>
      <c r="G27" s="14" t="s">
        <v>28</v>
      </c>
      <c r="H27" s="15">
        <f t="shared" ref="H27:H31" si="7">SUM(I27,K27)</f>
        <v>0</v>
      </c>
      <c r="I27" s="15"/>
      <c r="J27" s="15"/>
      <c r="K27" s="16"/>
      <c r="L27" s="17">
        <f t="shared" ref="L27:L31" si="8">SUM(M27,O27)</f>
        <v>0</v>
      </c>
      <c r="M27" s="18"/>
      <c r="N27" s="19"/>
      <c r="O27" s="15"/>
      <c r="P27" s="15"/>
      <c r="Q27" s="15"/>
      <c r="R27" s="15"/>
      <c r="S27" s="24"/>
      <c r="T27" s="18"/>
      <c r="U27" s="22"/>
    </row>
    <row r="28" spans="1:21" ht="15.75" customHeight="1" x14ac:dyDescent="0.25">
      <c r="A28" s="59"/>
      <c r="B28" s="62"/>
      <c r="C28" s="65"/>
      <c r="D28" s="68"/>
      <c r="E28" s="56"/>
      <c r="F28" s="56"/>
      <c r="G28" s="14" t="s">
        <v>29</v>
      </c>
      <c r="H28" s="15">
        <f t="shared" si="7"/>
        <v>0</v>
      </c>
      <c r="I28" s="15">
        <v>0</v>
      </c>
      <c r="J28" s="15"/>
      <c r="K28" s="15"/>
      <c r="L28" s="17">
        <f t="shared" si="8"/>
        <v>0</v>
      </c>
      <c r="M28" s="18">
        <v>0</v>
      </c>
      <c r="N28" s="19"/>
      <c r="O28" s="20"/>
      <c r="P28" s="15"/>
      <c r="Q28" s="15"/>
      <c r="R28" s="15"/>
      <c r="S28" s="24"/>
      <c r="T28" s="18">
        <v>192</v>
      </c>
      <c r="U28" s="22">
        <v>99</v>
      </c>
    </row>
    <row r="29" spans="1:21" ht="18.75" customHeight="1" x14ac:dyDescent="0.25">
      <c r="A29" s="59"/>
      <c r="B29" s="62"/>
      <c r="C29" s="65"/>
      <c r="D29" s="68"/>
      <c r="E29" s="56"/>
      <c r="F29" s="56"/>
      <c r="G29" s="14" t="s">
        <v>30</v>
      </c>
      <c r="H29" s="15">
        <f t="shared" si="7"/>
        <v>0</v>
      </c>
      <c r="I29" s="25">
        <v>0</v>
      </c>
      <c r="J29" s="25"/>
      <c r="K29" s="15"/>
      <c r="L29" s="20">
        <f t="shared" si="8"/>
        <v>0</v>
      </c>
      <c r="M29" s="26">
        <v>0</v>
      </c>
      <c r="N29" s="25"/>
      <c r="O29" s="25"/>
      <c r="P29" s="15"/>
      <c r="Q29" s="25"/>
      <c r="R29" s="25"/>
      <c r="S29" s="25"/>
      <c r="T29" s="26">
        <v>17</v>
      </c>
      <c r="U29" s="15">
        <v>9</v>
      </c>
    </row>
    <row r="30" spans="1:21" ht="16.5" customHeight="1" x14ac:dyDescent="0.25">
      <c r="A30" s="59"/>
      <c r="B30" s="62"/>
      <c r="C30" s="65"/>
      <c r="D30" s="68"/>
      <c r="E30" s="56"/>
      <c r="F30" s="56"/>
      <c r="G30" s="14" t="s">
        <v>31</v>
      </c>
      <c r="H30" s="15">
        <f t="shared" si="7"/>
        <v>0</v>
      </c>
      <c r="I30" s="25"/>
      <c r="J30" s="25"/>
      <c r="K30" s="15"/>
      <c r="L30" s="20">
        <f t="shared" si="8"/>
        <v>0</v>
      </c>
      <c r="M30" s="25"/>
      <c r="N30" s="25"/>
      <c r="O30" s="25"/>
      <c r="P30" s="15"/>
      <c r="Q30" s="25"/>
      <c r="R30" s="25"/>
      <c r="S30" s="25"/>
      <c r="T30" s="25"/>
      <c r="U30" s="15"/>
    </row>
    <row r="31" spans="1:21" ht="16.5" customHeight="1" x14ac:dyDescent="0.25">
      <c r="A31" s="59"/>
      <c r="B31" s="62"/>
      <c r="C31" s="65"/>
      <c r="D31" s="68"/>
      <c r="E31" s="56"/>
      <c r="F31" s="56"/>
      <c r="G31" s="14" t="s">
        <v>32</v>
      </c>
      <c r="H31" s="15">
        <f t="shared" si="7"/>
        <v>0</v>
      </c>
      <c r="I31" s="25"/>
      <c r="J31" s="25"/>
      <c r="K31" s="25"/>
      <c r="L31" s="20">
        <f t="shared" si="8"/>
        <v>0</v>
      </c>
      <c r="M31" s="25"/>
      <c r="N31" s="25"/>
      <c r="O31" s="25"/>
      <c r="P31" s="15"/>
      <c r="Q31" s="25"/>
      <c r="R31" s="25"/>
      <c r="S31" s="25"/>
      <c r="T31" s="25"/>
      <c r="U31" s="15"/>
    </row>
    <row r="32" spans="1:21" ht="15" customHeight="1" x14ac:dyDescent="0.25">
      <c r="A32" s="60"/>
      <c r="B32" s="63"/>
      <c r="C32" s="66"/>
      <c r="D32" s="69"/>
      <c r="E32" s="57"/>
      <c r="F32" s="57"/>
      <c r="G32" s="27" t="s">
        <v>33</v>
      </c>
      <c r="H32" s="28">
        <f t="shared" ref="H32:J32" si="9">SUM(H26:H29)</f>
        <v>0</v>
      </c>
      <c r="I32" s="28">
        <f t="shared" si="9"/>
        <v>0</v>
      </c>
      <c r="J32" s="28">
        <f t="shared" si="9"/>
        <v>0</v>
      </c>
      <c r="K32" s="28">
        <f>SUM(K26:K30)</f>
        <v>0</v>
      </c>
      <c r="L32" s="28">
        <f t="shared" ref="L32:U32" si="10">SUM(L26:L29)</f>
        <v>0</v>
      </c>
      <c r="M32" s="28">
        <f t="shared" si="10"/>
        <v>0</v>
      </c>
      <c r="N32" s="28">
        <f t="shared" si="10"/>
        <v>0</v>
      </c>
      <c r="O32" s="28">
        <f t="shared" si="10"/>
        <v>0</v>
      </c>
      <c r="P32" s="28">
        <f t="shared" si="10"/>
        <v>4.78</v>
      </c>
      <c r="Q32" s="28">
        <f t="shared" si="10"/>
        <v>4.7789999999999999</v>
      </c>
      <c r="R32" s="28">
        <f t="shared" si="10"/>
        <v>0</v>
      </c>
      <c r="S32" s="28">
        <f t="shared" si="10"/>
        <v>0</v>
      </c>
      <c r="T32" s="28">
        <f t="shared" si="10"/>
        <v>226</v>
      </c>
      <c r="U32" s="28">
        <f t="shared" si="10"/>
        <v>117</v>
      </c>
    </row>
    <row r="33" spans="1:21" x14ac:dyDescent="0.25">
      <c r="A33" s="58" t="s">
        <v>21</v>
      </c>
      <c r="B33" s="61" t="s">
        <v>21</v>
      </c>
      <c r="C33" s="64" t="s">
        <v>66</v>
      </c>
      <c r="D33" s="67" t="s">
        <v>63</v>
      </c>
      <c r="E33" s="55" t="s">
        <v>25</v>
      </c>
      <c r="F33" s="55" t="s">
        <v>26</v>
      </c>
      <c r="G33" s="14" t="s">
        <v>27</v>
      </c>
      <c r="H33" s="15">
        <f>SUM(I33,K33)</f>
        <v>0</v>
      </c>
      <c r="I33" s="16">
        <v>0</v>
      </c>
      <c r="J33" s="15"/>
      <c r="K33" s="15"/>
      <c r="L33" s="17">
        <f>SUM(M33,O33)</f>
        <v>2.42</v>
      </c>
      <c r="M33" s="18">
        <v>2.42</v>
      </c>
      <c r="N33" s="19"/>
      <c r="O33" s="20"/>
      <c r="P33" s="15">
        <v>2.42</v>
      </c>
      <c r="Q33" s="20">
        <v>2.42</v>
      </c>
      <c r="R33" s="25"/>
      <c r="S33" s="17"/>
      <c r="T33" s="18">
        <v>5.25</v>
      </c>
      <c r="U33" s="22">
        <v>10.5</v>
      </c>
    </row>
    <row r="34" spans="1:21" x14ac:dyDescent="0.25">
      <c r="A34" s="59"/>
      <c r="B34" s="62"/>
      <c r="C34" s="65"/>
      <c r="D34" s="68"/>
      <c r="E34" s="56"/>
      <c r="F34" s="56"/>
      <c r="G34" s="14" t="s">
        <v>28</v>
      </c>
      <c r="H34" s="15">
        <f t="shared" ref="H34:H38" si="11">SUM(I34,K34)</f>
        <v>0</v>
      </c>
      <c r="I34" s="15"/>
      <c r="J34" s="15"/>
      <c r="K34" s="16"/>
      <c r="L34" s="17">
        <f t="shared" ref="L34:L38" si="12">SUM(M34,O34)</f>
        <v>0</v>
      </c>
      <c r="M34" s="18"/>
      <c r="N34" s="19"/>
      <c r="O34" s="15"/>
      <c r="P34" s="15"/>
      <c r="Q34" s="15"/>
      <c r="R34" s="15"/>
      <c r="S34" s="24"/>
      <c r="T34" s="18"/>
      <c r="U34" s="22"/>
    </row>
    <row r="35" spans="1:21" ht="15.75" customHeight="1" x14ac:dyDescent="0.25">
      <c r="A35" s="59"/>
      <c r="B35" s="62"/>
      <c r="C35" s="65"/>
      <c r="D35" s="68"/>
      <c r="E35" s="56"/>
      <c r="F35" s="56"/>
      <c r="G35" s="14" t="s">
        <v>29</v>
      </c>
      <c r="H35" s="15">
        <f t="shared" si="11"/>
        <v>0</v>
      </c>
      <c r="I35" s="15">
        <v>0</v>
      </c>
      <c r="J35" s="15"/>
      <c r="K35" s="15"/>
      <c r="L35" s="17">
        <f t="shared" si="12"/>
        <v>0</v>
      </c>
      <c r="M35" s="18">
        <v>0</v>
      </c>
      <c r="N35" s="19"/>
      <c r="O35" s="20"/>
      <c r="P35" s="15"/>
      <c r="Q35" s="15"/>
      <c r="R35" s="15"/>
      <c r="S35" s="24"/>
      <c r="T35" s="18">
        <v>29.75</v>
      </c>
      <c r="U35" s="22">
        <v>59.5</v>
      </c>
    </row>
    <row r="36" spans="1:21" ht="18.75" customHeight="1" x14ac:dyDescent="0.25">
      <c r="A36" s="59"/>
      <c r="B36" s="62"/>
      <c r="C36" s="65"/>
      <c r="D36" s="68"/>
      <c r="E36" s="56"/>
      <c r="F36" s="56"/>
      <c r="G36" s="14" t="s">
        <v>30</v>
      </c>
      <c r="H36" s="15">
        <f t="shared" si="11"/>
        <v>0</v>
      </c>
      <c r="I36" s="25"/>
      <c r="J36" s="25"/>
      <c r="K36" s="15"/>
      <c r="L36" s="20">
        <f t="shared" si="12"/>
        <v>0</v>
      </c>
      <c r="M36" s="26"/>
      <c r="N36" s="25"/>
      <c r="O36" s="25"/>
      <c r="P36" s="15"/>
      <c r="Q36" s="25"/>
      <c r="R36" s="25"/>
      <c r="S36" s="25"/>
      <c r="T36" s="26"/>
      <c r="U36" s="15"/>
    </row>
    <row r="37" spans="1:21" ht="16.5" customHeight="1" x14ac:dyDescent="0.25">
      <c r="A37" s="59"/>
      <c r="B37" s="62"/>
      <c r="C37" s="65"/>
      <c r="D37" s="68"/>
      <c r="E37" s="56"/>
      <c r="F37" s="56"/>
      <c r="G37" s="14" t="s">
        <v>31</v>
      </c>
      <c r="H37" s="15">
        <f t="shared" si="11"/>
        <v>0</v>
      </c>
      <c r="I37" s="25"/>
      <c r="J37" s="25"/>
      <c r="K37" s="15"/>
      <c r="L37" s="20">
        <f t="shared" si="12"/>
        <v>0</v>
      </c>
      <c r="M37" s="25"/>
      <c r="N37" s="25"/>
      <c r="O37" s="25"/>
      <c r="P37" s="15"/>
      <c r="Q37" s="25"/>
      <c r="R37" s="25"/>
      <c r="S37" s="25"/>
      <c r="T37" s="25"/>
      <c r="U37" s="15"/>
    </row>
    <row r="38" spans="1:21" ht="16.5" customHeight="1" x14ac:dyDescent="0.25">
      <c r="A38" s="59"/>
      <c r="B38" s="62"/>
      <c r="C38" s="65"/>
      <c r="D38" s="68"/>
      <c r="E38" s="56"/>
      <c r="F38" s="56"/>
      <c r="G38" s="14" t="s">
        <v>32</v>
      </c>
      <c r="H38" s="15">
        <f t="shared" si="11"/>
        <v>0</v>
      </c>
      <c r="I38" s="25"/>
      <c r="J38" s="25"/>
      <c r="K38" s="25"/>
      <c r="L38" s="20">
        <f t="shared" si="12"/>
        <v>0</v>
      </c>
      <c r="M38" s="25"/>
      <c r="N38" s="25"/>
      <c r="O38" s="25"/>
      <c r="P38" s="15"/>
      <c r="Q38" s="25"/>
      <c r="R38" s="25"/>
      <c r="S38" s="25"/>
      <c r="T38" s="25"/>
      <c r="U38" s="15"/>
    </row>
    <row r="39" spans="1:21" ht="15" customHeight="1" x14ac:dyDescent="0.25">
      <c r="A39" s="60"/>
      <c r="B39" s="63"/>
      <c r="C39" s="66"/>
      <c r="D39" s="69"/>
      <c r="E39" s="57"/>
      <c r="F39" s="57"/>
      <c r="G39" s="27" t="s">
        <v>33</v>
      </c>
      <c r="H39" s="28">
        <f t="shared" ref="H39:J39" si="13">SUM(H33:H36)</f>
        <v>0</v>
      </c>
      <c r="I39" s="28">
        <f t="shared" si="13"/>
        <v>0</v>
      </c>
      <c r="J39" s="28">
        <f t="shared" si="13"/>
        <v>0</v>
      </c>
      <c r="K39" s="28">
        <f>SUM(K33:K37)</f>
        <v>0</v>
      </c>
      <c r="L39" s="28">
        <f t="shared" ref="L39:U39" si="14">SUM(L33:L36)</f>
        <v>2.42</v>
      </c>
      <c r="M39" s="28">
        <f t="shared" si="14"/>
        <v>2.42</v>
      </c>
      <c r="N39" s="28">
        <f t="shared" si="14"/>
        <v>0</v>
      </c>
      <c r="O39" s="28">
        <f t="shared" si="14"/>
        <v>0</v>
      </c>
      <c r="P39" s="28">
        <f t="shared" si="14"/>
        <v>2.42</v>
      </c>
      <c r="Q39" s="28">
        <f t="shared" si="14"/>
        <v>2.42</v>
      </c>
      <c r="R39" s="28">
        <f t="shared" si="14"/>
        <v>0</v>
      </c>
      <c r="S39" s="28">
        <f t="shared" si="14"/>
        <v>0</v>
      </c>
      <c r="T39" s="28">
        <f t="shared" si="14"/>
        <v>35</v>
      </c>
      <c r="U39" s="28">
        <f t="shared" si="14"/>
        <v>70</v>
      </c>
    </row>
    <row r="40" spans="1:21" x14ac:dyDescent="0.25">
      <c r="A40" s="58" t="s">
        <v>21</v>
      </c>
      <c r="B40" s="61" t="s">
        <v>21</v>
      </c>
      <c r="C40" s="64" t="s">
        <v>67</v>
      </c>
      <c r="D40" s="67" t="s">
        <v>64</v>
      </c>
      <c r="E40" s="55" t="s">
        <v>25</v>
      </c>
      <c r="F40" s="55" t="s">
        <v>26</v>
      </c>
      <c r="G40" s="14" t="s">
        <v>27</v>
      </c>
      <c r="H40" s="15">
        <f>SUM(I40,K40)</f>
        <v>0</v>
      </c>
      <c r="I40" s="16">
        <v>0</v>
      </c>
      <c r="J40" s="15"/>
      <c r="K40" s="15"/>
      <c r="L40" s="17">
        <f>SUM(M40,O40)</f>
        <v>2.42</v>
      </c>
      <c r="M40" s="18">
        <v>2.42</v>
      </c>
      <c r="N40" s="19"/>
      <c r="O40" s="20"/>
      <c r="P40" s="15">
        <v>2.42</v>
      </c>
      <c r="Q40" s="20">
        <v>2.42</v>
      </c>
      <c r="R40" s="25"/>
      <c r="S40" s="17"/>
      <c r="T40" s="18">
        <v>8.25</v>
      </c>
      <c r="U40" s="22">
        <v>15</v>
      </c>
    </row>
    <row r="41" spans="1:21" x14ac:dyDescent="0.25">
      <c r="A41" s="59"/>
      <c r="B41" s="62"/>
      <c r="C41" s="65"/>
      <c r="D41" s="68"/>
      <c r="E41" s="56"/>
      <c r="F41" s="56"/>
      <c r="G41" s="14" t="s">
        <v>28</v>
      </c>
      <c r="H41" s="15">
        <f t="shared" ref="H41:H45" si="15">SUM(I41,K41)</f>
        <v>0</v>
      </c>
      <c r="I41" s="15"/>
      <c r="J41" s="15"/>
      <c r="K41" s="16"/>
      <c r="L41" s="17">
        <f t="shared" ref="L41:L45" si="16">SUM(M41,O41)</f>
        <v>0</v>
      </c>
      <c r="M41" s="18"/>
      <c r="N41" s="19"/>
      <c r="O41" s="15"/>
      <c r="P41" s="15"/>
      <c r="Q41" s="15"/>
      <c r="R41" s="15"/>
      <c r="S41" s="24"/>
      <c r="T41" s="18"/>
      <c r="U41" s="22"/>
    </row>
    <row r="42" spans="1:21" ht="15.75" customHeight="1" x14ac:dyDescent="0.25">
      <c r="A42" s="59"/>
      <c r="B42" s="62"/>
      <c r="C42" s="65"/>
      <c r="D42" s="68"/>
      <c r="E42" s="56"/>
      <c r="F42" s="56"/>
      <c r="G42" s="14" t="s">
        <v>29</v>
      </c>
      <c r="H42" s="15">
        <f t="shared" si="15"/>
        <v>0</v>
      </c>
      <c r="I42" s="15">
        <v>0</v>
      </c>
      <c r="J42" s="15"/>
      <c r="K42" s="15"/>
      <c r="L42" s="17">
        <f t="shared" si="16"/>
        <v>0</v>
      </c>
      <c r="M42" s="18">
        <v>0</v>
      </c>
      <c r="N42" s="19"/>
      <c r="O42" s="20"/>
      <c r="P42" s="15"/>
      <c r="Q42" s="15"/>
      <c r="R42" s="15"/>
      <c r="S42" s="24"/>
      <c r="T42" s="18">
        <v>46.75</v>
      </c>
      <c r="U42" s="22">
        <v>85</v>
      </c>
    </row>
    <row r="43" spans="1:21" ht="18.75" customHeight="1" x14ac:dyDescent="0.25">
      <c r="A43" s="59"/>
      <c r="B43" s="62"/>
      <c r="C43" s="65"/>
      <c r="D43" s="68"/>
      <c r="E43" s="56"/>
      <c r="F43" s="56"/>
      <c r="G43" s="14" t="s">
        <v>30</v>
      </c>
      <c r="H43" s="15">
        <f t="shared" si="15"/>
        <v>0</v>
      </c>
      <c r="I43" s="25"/>
      <c r="J43" s="25"/>
      <c r="K43" s="15"/>
      <c r="L43" s="20">
        <f t="shared" si="16"/>
        <v>0</v>
      </c>
      <c r="M43" s="26"/>
      <c r="N43" s="25"/>
      <c r="O43" s="25"/>
      <c r="P43" s="15"/>
      <c r="Q43" s="25"/>
      <c r="R43" s="25"/>
      <c r="S43" s="25"/>
      <c r="T43" s="26"/>
      <c r="U43" s="15"/>
    </row>
    <row r="44" spans="1:21" ht="16.5" customHeight="1" x14ac:dyDescent="0.25">
      <c r="A44" s="59"/>
      <c r="B44" s="62"/>
      <c r="C44" s="65"/>
      <c r="D44" s="68"/>
      <c r="E44" s="56"/>
      <c r="F44" s="56"/>
      <c r="G44" s="14" t="s">
        <v>31</v>
      </c>
      <c r="H44" s="15">
        <f t="shared" si="15"/>
        <v>0</v>
      </c>
      <c r="I44" s="25"/>
      <c r="J44" s="25"/>
      <c r="K44" s="15"/>
      <c r="L44" s="20">
        <f t="shared" si="16"/>
        <v>0</v>
      </c>
      <c r="M44" s="25"/>
      <c r="N44" s="25"/>
      <c r="O44" s="25"/>
      <c r="P44" s="15"/>
      <c r="Q44" s="25"/>
      <c r="R44" s="25"/>
      <c r="S44" s="25"/>
      <c r="T44" s="25"/>
      <c r="U44" s="15"/>
    </row>
    <row r="45" spans="1:21" ht="16.5" customHeight="1" x14ac:dyDescent="0.25">
      <c r="A45" s="59"/>
      <c r="B45" s="62"/>
      <c r="C45" s="65"/>
      <c r="D45" s="68"/>
      <c r="E45" s="56"/>
      <c r="F45" s="56"/>
      <c r="G45" s="14" t="s">
        <v>32</v>
      </c>
      <c r="H45" s="15">
        <f t="shared" si="15"/>
        <v>0</v>
      </c>
      <c r="I45" s="25"/>
      <c r="J45" s="25"/>
      <c r="K45" s="25"/>
      <c r="L45" s="20">
        <f t="shared" si="16"/>
        <v>0</v>
      </c>
      <c r="M45" s="25"/>
      <c r="N45" s="25"/>
      <c r="O45" s="25"/>
      <c r="P45" s="15"/>
      <c r="Q45" s="25"/>
      <c r="R45" s="25"/>
      <c r="S45" s="25"/>
      <c r="T45" s="25"/>
      <c r="U45" s="15"/>
    </row>
    <row r="46" spans="1:21" ht="15" customHeight="1" x14ac:dyDescent="0.25">
      <c r="A46" s="60"/>
      <c r="B46" s="63"/>
      <c r="C46" s="66"/>
      <c r="D46" s="69"/>
      <c r="E46" s="57"/>
      <c r="F46" s="57"/>
      <c r="G46" s="27" t="s">
        <v>33</v>
      </c>
      <c r="H46" s="28">
        <f t="shared" ref="H46:J46" si="17">SUM(H40:H43)</f>
        <v>0</v>
      </c>
      <c r="I46" s="28">
        <f t="shared" si="17"/>
        <v>0</v>
      </c>
      <c r="J46" s="28">
        <f t="shared" si="17"/>
        <v>0</v>
      </c>
      <c r="K46" s="28">
        <f>SUM(K40:K44)</f>
        <v>0</v>
      </c>
      <c r="L46" s="28">
        <f t="shared" ref="L46:U46" si="18">SUM(L40:L43)</f>
        <v>2.42</v>
      </c>
      <c r="M46" s="28">
        <f t="shared" si="18"/>
        <v>2.42</v>
      </c>
      <c r="N46" s="28">
        <f t="shared" si="18"/>
        <v>0</v>
      </c>
      <c r="O46" s="28">
        <f t="shared" si="18"/>
        <v>0</v>
      </c>
      <c r="P46" s="28">
        <f t="shared" si="18"/>
        <v>2.42</v>
      </c>
      <c r="Q46" s="28">
        <f t="shared" si="18"/>
        <v>2.42</v>
      </c>
      <c r="R46" s="28">
        <f t="shared" si="18"/>
        <v>0</v>
      </c>
      <c r="S46" s="28">
        <f t="shared" si="18"/>
        <v>0</v>
      </c>
      <c r="T46" s="28">
        <f t="shared" si="18"/>
        <v>55</v>
      </c>
      <c r="U46" s="28">
        <f t="shared" si="18"/>
        <v>100</v>
      </c>
    </row>
    <row r="47" spans="1:21" x14ac:dyDescent="0.25">
      <c r="A47" s="58" t="s">
        <v>21</v>
      </c>
      <c r="B47" s="61" t="s">
        <v>21</v>
      </c>
      <c r="C47" s="64" t="s">
        <v>68</v>
      </c>
      <c r="D47" s="67" t="s">
        <v>70</v>
      </c>
      <c r="E47" s="55" t="s">
        <v>25</v>
      </c>
      <c r="F47" s="55" t="s">
        <v>26</v>
      </c>
      <c r="G47" s="14" t="s">
        <v>27</v>
      </c>
      <c r="H47" s="15">
        <f>SUM(I47,K47)</f>
        <v>0</v>
      </c>
      <c r="I47" s="16">
        <v>0</v>
      </c>
      <c r="J47" s="15"/>
      <c r="K47" s="15"/>
      <c r="L47" s="17">
        <f>SUM(M47,O47)</f>
        <v>5.25</v>
      </c>
      <c r="M47" s="18">
        <v>5.25</v>
      </c>
      <c r="N47" s="19"/>
      <c r="O47" s="20"/>
      <c r="P47" s="15">
        <v>5.25</v>
      </c>
      <c r="Q47" s="20">
        <v>5.25</v>
      </c>
      <c r="R47" s="25"/>
      <c r="S47" s="17"/>
      <c r="T47" s="18">
        <v>96.47</v>
      </c>
      <c r="U47" s="22">
        <v>39</v>
      </c>
    </row>
    <row r="48" spans="1:21" x14ac:dyDescent="0.25">
      <c r="A48" s="59"/>
      <c r="B48" s="62"/>
      <c r="C48" s="65"/>
      <c r="D48" s="68"/>
      <c r="E48" s="56"/>
      <c r="F48" s="56"/>
      <c r="G48" s="14" t="s">
        <v>28</v>
      </c>
      <c r="H48" s="15">
        <f t="shared" ref="H48:H52" si="19">SUM(I48,K48)</f>
        <v>0</v>
      </c>
      <c r="I48" s="15"/>
      <c r="J48" s="15"/>
      <c r="K48" s="16"/>
      <c r="L48" s="17">
        <f t="shared" ref="L48:L52" si="20">SUM(M48,O48)</f>
        <v>0</v>
      </c>
      <c r="M48" s="18"/>
      <c r="N48" s="19"/>
      <c r="O48" s="15"/>
      <c r="P48" s="15"/>
      <c r="Q48" s="15"/>
      <c r="R48" s="15"/>
      <c r="S48" s="24"/>
      <c r="T48" s="18"/>
      <c r="U48" s="22"/>
    </row>
    <row r="49" spans="1:21" ht="15.75" customHeight="1" x14ac:dyDescent="0.25">
      <c r="A49" s="59"/>
      <c r="B49" s="62"/>
      <c r="C49" s="65"/>
      <c r="D49" s="68"/>
      <c r="E49" s="56"/>
      <c r="F49" s="56"/>
      <c r="G49" s="14" t="s">
        <v>29</v>
      </c>
      <c r="H49" s="15">
        <f t="shared" si="19"/>
        <v>0</v>
      </c>
      <c r="I49" s="15">
        <v>0</v>
      </c>
      <c r="J49" s="15"/>
      <c r="K49" s="15"/>
      <c r="L49" s="17">
        <f t="shared" si="20"/>
        <v>0</v>
      </c>
      <c r="M49" s="18"/>
      <c r="N49" s="19"/>
      <c r="O49" s="20"/>
      <c r="P49" s="15"/>
      <c r="Q49" s="15"/>
      <c r="R49" s="15"/>
      <c r="S49" s="24"/>
      <c r="T49" s="18">
        <v>545</v>
      </c>
      <c r="U49" s="22">
        <v>221</v>
      </c>
    </row>
    <row r="50" spans="1:21" ht="18.75" customHeight="1" x14ac:dyDescent="0.25">
      <c r="A50" s="59"/>
      <c r="B50" s="62"/>
      <c r="C50" s="65"/>
      <c r="D50" s="68"/>
      <c r="E50" s="56"/>
      <c r="F50" s="56"/>
      <c r="G50" s="14" t="s">
        <v>30</v>
      </c>
      <c r="H50" s="15">
        <f t="shared" si="19"/>
        <v>0</v>
      </c>
      <c r="I50" s="25"/>
      <c r="J50" s="25"/>
      <c r="K50" s="15"/>
      <c r="L50" s="20">
        <f t="shared" si="20"/>
        <v>0</v>
      </c>
      <c r="M50" s="26"/>
      <c r="N50" s="25"/>
      <c r="O50" s="25"/>
      <c r="P50" s="15"/>
      <c r="Q50" s="25"/>
      <c r="R50" s="25"/>
      <c r="S50" s="25"/>
      <c r="T50" s="26"/>
      <c r="U50" s="15"/>
    </row>
    <row r="51" spans="1:21" ht="16.5" customHeight="1" x14ac:dyDescent="0.25">
      <c r="A51" s="59"/>
      <c r="B51" s="62"/>
      <c r="C51" s="65"/>
      <c r="D51" s="68"/>
      <c r="E51" s="56"/>
      <c r="F51" s="56"/>
      <c r="G51" s="14" t="s">
        <v>31</v>
      </c>
      <c r="H51" s="15">
        <f t="shared" si="19"/>
        <v>0</v>
      </c>
      <c r="I51" s="25"/>
      <c r="J51" s="25"/>
      <c r="K51" s="15"/>
      <c r="L51" s="20">
        <f t="shared" si="20"/>
        <v>0</v>
      </c>
      <c r="M51" s="25"/>
      <c r="N51" s="25"/>
      <c r="O51" s="25"/>
      <c r="P51" s="15"/>
      <c r="Q51" s="25"/>
      <c r="R51" s="25"/>
      <c r="S51" s="25"/>
      <c r="T51" s="25"/>
      <c r="U51" s="15"/>
    </row>
    <row r="52" spans="1:21" ht="16.5" customHeight="1" x14ac:dyDescent="0.25">
      <c r="A52" s="59"/>
      <c r="B52" s="62"/>
      <c r="C52" s="65"/>
      <c r="D52" s="68"/>
      <c r="E52" s="56"/>
      <c r="F52" s="56"/>
      <c r="G52" s="14" t="s">
        <v>32</v>
      </c>
      <c r="H52" s="15">
        <f t="shared" si="19"/>
        <v>0</v>
      </c>
      <c r="I52" s="25"/>
      <c r="J52" s="25"/>
      <c r="K52" s="25"/>
      <c r="L52" s="20">
        <f t="shared" si="20"/>
        <v>0</v>
      </c>
      <c r="M52" s="25"/>
      <c r="N52" s="25"/>
      <c r="O52" s="25"/>
      <c r="P52" s="15"/>
      <c r="Q52" s="25"/>
      <c r="R52" s="25"/>
      <c r="S52" s="25"/>
      <c r="T52" s="25"/>
      <c r="U52" s="15"/>
    </row>
    <row r="53" spans="1:21" ht="15" customHeight="1" x14ac:dyDescent="0.25">
      <c r="A53" s="60"/>
      <c r="B53" s="63"/>
      <c r="C53" s="66"/>
      <c r="D53" s="69"/>
      <c r="E53" s="57"/>
      <c r="F53" s="57"/>
      <c r="G53" s="27" t="s">
        <v>33</v>
      </c>
      <c r="H53" s="28">
        <f t="shared" ref="H53:J53" si="21">SUM(H47:H50)</f>
        <v>0</v>
      </c>
      <c r="I53" s="28">
        <f t="shared" si="21"/>
        <v>0</v>
      </c>
      <c r="J53" s="28">
        <f t="shared" si="21"/>
        <v>0</v>
      </c>
      <c r="K53" s="28">
        <f>SUM(K47:K51)</f>
        <v>0</v>
      </c>
      <c r="L53" s="28">
        <f t="shared" ref="L53:U53" si="22">SUM(L47:L50)</f>
        <v>5.25</v>
      </c>
      <c r="M53" s="28">
        <f t="shared" si="22"/>
        <v>5.25</v>
      </c>
      <c r="N53" s="28">
        <f t="shared" si="22"/>
        <v>0</v>
      </c>
      <c r="O53" s="28">
        <f t="shared" si="22"/>
        <v>0</v>
      </c>
      <c r="P53" s="28">
        <f t="shared" si="22"/>
        <v>5.25</v>
      </c>
      <c r="Q53" s="28">
        <f t="shared" si="22"/>
        <v>5.25</v>
      </c>
      <c r="R53" s="28">
        <f t="shared" si="22"/>
        <v>0</v>
      </c>
      <c r="S53" s="28">
        <f t="shared" si="22"/>
        <v>0</v>
      </c>
      <c r="T53" s="28">
        <f t="shared" si="22"/>
        <v>641.47</v>
      </c>
      <c r="U53" s="28">
        <f t="shared" si="22"/>
        <v>260</v>
      </c>
    </row>
    <row r="54" spans="1:21" x14ac:dyDescent="0.25">
      <c r="A54" s="58" t="s">
        <v>21</v>
      </c>
      <c r="B54" s="61" t="s">
        <v>21</v>
      </c>
      <c r="C54" s="64" t="s">
        <v>69</v>
      </c>
      <c r="D54" s="67" t="s">
        <v>65</v>
      </c>
      <c r="E54" s="55" t="s">
        <v>25</v>
      </c>
      <c r="F54" s="55" t="s">
        <v>26</v>
      </c>
      <c r="G54" s="14" t="s">
        <v>27</v>
      </c>
      <c r="H54" s="15">
        <f>SUM(I54,K54)</f>
        <v>0</v>
      </c>
      <c r="I54" s="16">
        <v>0</v>
      </c>
      <c r="J54" s="15"/>
      <c r="K54" s="15"/>
      <c r="L54" s="17">
        <f>SUM(M54,O54)</f>
        <v>0</v>
      </c>
      <c r="M54" s="18">
        <v>0</v>
      </c>
      <c r="N54" s="19"/>
      <c r="O54" s="20"/>
      <c r="P54" s="15">
        <v>0</v>
      </c>
      <c r="Q54" s="20">
        <v>0</v>
      </c>
      <c r="R54" s="25"/>
      <c r="S54" s="17"/>
      <c r="T54" s="18">
        <v>14</v>
      </c>
      <c r="U54" s="22">
        <v>14.598000000000001</v>
      </c>
    </row>
    <row r="55" spans="1:21" x14ac:dyDescent="0.25">
      <c r="A55" s="59"/>
      <c r="B55" s="62"/>
      <c r="C55" s="65"/>
      <c r="D55" s="68"/>
      <c r="E55" s="56"/>
      <c r="F55" s="56"/>
      <c r="G55" s="14" t="s">
        <v>28</v>
      </c>
      <c r="H55" s="15">
        <f t="shared" ref="H55:H59" si="23">SUM(I55,K55)</f>
        <v>0</v>
      </c>
      <c r="I55" s="15"/>
      <c r="J55" s="15"/>
      <c r="K55" s="16"/>
      <c r="L55" s="17">
        <f t="shared" ref="L55:L59" si="24">SUM(M55,O55)</f>
        <v>0</v>
      </c>
      <c r="M55" s="18"/>
      <c r="N55" s="19"/>
      <c r="O55" s="15"/>
      <c r="P55" s="15"/>
      <c r="Q55" s="15"/>
      <c r="R55" s="15"/>
      <c r="S55" s="24"/>
      <c r="T55" s="18"/>
      <c r="U55" s="22"/>
    </row>
    <row r="56" spans="1:21" ht="15.75" customHeight="1" x14ac:dyDescent="0.25">
      <c r="A56" s="59"/>
      <c r="B56" s="62"/>
      <c r="C56" s="65"/>
      <c r="D56" s="68"/>
      <c r="E56" s="56"/>
      <c r="F56" s="56"/>
      <c r="G56" s="14" t="s">
        <v>29</v>
      </c>
      <c r="H56" s="15">
        <f t="shared" si="23"/>
        <v>0</v>
      </c>
      <c r="I56" s="15">
        <v>0</v>
      </c>
      <c r="J56" s="15"/>
      <c r="K56" s="15"/>
      <c r="L56" s="17">
        <f t="shared" si="24"/>
        <v>0</v>
      </c>
      <c r="M56" s="18">
        <v>0</v>
      </c>
      <c r="N56" s="19"/>
      <c r="O56" s="20"/>
      <c r="P56" s="15"/>
      <c r="Q56" s="15">
        <v>0</v>
      </c>
      <c r="R56" s="15"/>
      <c r="S56" s="24"/>
      <c r="T56" s="18">
        <v>70</v>
      </c>
      <c r="U56" s="22">
        <v>69.388999999999996</v>
      </c>
    </row>
    <row r="57" spans="1:21" ht="18.75" customHeight="1" x14ac:dyDescent="0.25">
      <c r="A57" s="59"/>
      <c r="B57" s="62"/>
      <c r="C57" s="65"/>
      <c r="D57" s="68"/>
      <c r="E57" s="56"/>
      <c r="F57" s="56"/>
      <c r="G57" s="14" t="s">
        <v>30</v>
      </c>
      <c r="H57" s="15">
        <f t="shared" si="23"/>
        <v>0</v>
      </c>
      <c r="I57" s="25"/>
      <c r="J57" s="25"/>
      <c r="K57" s="15"/>
      <c r="L57" s="20">
        <f t="shared" si="24"/>
        <v>0</v>
      </c>
      <c r="M57" s="26"/>
      <c r="N57" s="25"/>
      <c r="O57" s="25"/>
      <c r="P57" s="15"/>
      <c r="Q57" s="25"/>
      <c r="R57" s="25"/>
      <c r="S57" s="25"/>
      <c r="T57" s="26"/>
      <c r="U57" s="15"/>
    </row>
    <row r="58" spans="1:21" ht="16.5" customHeight="1" x14ac:dyDescent="0.25">
      <c r="A58" s="59"/>
      <c r="B58" s="62"/>
      <c r="C58" s="65"/>
      <c r="D58" s="68"/>
      <c r="E58" s="56"/>
      <c r="F58" s="56"/>
      <c r="G58" s="14" t="s">
        <v>31</v>
      </c>
      <c r="H58" s="15">
        <f t="shared" si="23"/>
        <v>0</v>
      </c>
      <c r="I58" s="25"/>
      <c r="J58" s="25"/>
      <c r="K58" s="15"/>
      <c r="L58" s="20">
        <f t="shared" si="24"/>
        <v>0</v>
      </c>
      <c r="M58" s="25"/>
      <c r="N58" s="25"/>
      <c r="O58" s="25"/>
      <c r="P58" s="15"/>
      <c r="Q58" s="25"/>
      <c r="R58" s="25"/>
      <c r="S58" s="25"/>
      <c r="T58" s="25"/>
      <c r="U58" s="15"/>
    </row>
    <row r="59" spans="1:21" ht="16.5" customHeight="1" x14ac:dyDescent="0.25">
      <c r="A59" s="59"/>
      <c r="B59" s="62"/>
      <c r="C59" s="65"/>
      <c r="D59" s="68"/>
      <c r="E59" s="56"/>
      <c r="F59" s="56"/>
      <c r="G59" s="14" t="s">
        <v>32</v>
      </c>
      <c r="H59" s="15">
        <f t="shared" si="23"/>
        <v>0</v>
      </c>
      <c r="I59" s="25"/>
      <c r="J59" s="25"/>
      <c r="K59" s="25"/>
      <c r="L59" s="20">
        <f t="shared" si="24"/>
        <v>0</v>
      </c>
      <c r="M59" s="25"/>
      <c r="N59" s="25"/>
      <c r="O59" s="25"/>
      <c r="P59" s="15"/>
      <c r="Q59" s="25"/>
      <c r="R59" s="25"/>
      <c r="S59" s="25"/>
      <c r="T59" s="25"/>
      <c r="U59" s="15"/>
    </row>
    <row r="60" spans="1:21" ht="15" customHeight="1" x14ac:dyDescent="0.25">
      <c r="A60" s="60"/>
      <c r="B60" s="63"/>
      <c r="C60" s="66"/>
      <c r="D60" s="69"/>
      <c r="E60" s="57"/>
      <c r="F60" s="57"/>
      <c r="G60" s="27" t="s">
        <v>33</v>
      </c>
      <c r="H60" s="28">
        <f t="shared" ref="H60:J60" si="25">SUM(H54:H57)</f>
        <v>0</v>
      </c>
      <c r="I60" s="28">
        <f t="shared" si="25"/>
        <v>0</v>
      </c>
      <c r="J60" s="28">
        <f t="shared" si="25"/>
        <v>0</v>
      </c>
      <c r="K60" s="28">
        <f>SUM(K54:K58)</f>
        <v>0</v>
      </c>
      <c r="L60" s="28">
        <f t="shared" ref="L60:U60" si="26">SUM(L54:L57)</f>
        <v>0</v>
      </c>
      <c r="M60" s="28">
        <f t="shared" si="26"/>
        <v>0</v>
      </c>
      <c r="N60" s="28">
        <f t="shared" si="26"/>
        <v>0</v>
      </c>
      <c r="O60" s="28">
        <f t="shared" si="26"/>
        <v>0</v>
      </c>
      <c r="P60" s="28">
        <f t="shared" si="26"/>
        <v>0</v>
      </c>
      <c r="Q60" s="28">
        <f t="shared" si="26"/>
        <v>0</v>
      </c>
      <c r="R60" s="28">
        <f t="shared" si="26"/>
        <v>0</v>
      </c>
      <c r="S60" s="28">
        <f t="shared" si="26"/>
        <v>0</v>
      </c>
      <c r="T60" s="28">
        <f t="shared" si="26"/>
        <v>84</v>
      </c>
      <c r="U60" s="28">
        <f t="shared" si="26"/>
        <v>83.986999999999995</v>
      </c>
    </row>
    <row r="61" spans="1:21" x14ac:dyDescent="0.25">
      <c r="A61" s="58" t="s">
        <v>21</v>
      </c>
      <c r="B61" s="61" t="s">
        <v>21</v>
      </c>
      <c r="C61" s="64" t="s">
        <v>72</v>
      </c>
      <c r="D61" s="67" t="s">
        <v>71</v>
      </c>
      <c r="E61" s="55" t="s">
        <v>25</v>
      </c>
      <c r="F61" s="55" t="s">
        <v>26</v>
      </c>
      <c r="G61" s="14" t="s">
        <v>27</v>
      </c>
      <c r="H61" s="15">
        <f>SUM(I61,K61)</f>
        <v>0</v>
      </c>
      <c r="I61" s="16">
        <v>0</v>
      </c>
      <c r="J61" s="15"/>
      <c r="K61" s="15"/>
      <c r="L61" s="17">
        <f>SUM(M61,O61)</f>
        <v>0</v>
      </c>
      <c r="M61" s="18">
        <v>0</v>
      </c>
      <c r="N61" s="19"/>
      <c r="O61" s="20"/>
      <c r="P61" s="15">
        <v>0</v>
      </c>
      <c r="Q61" s="20">
        <v>0</v>
      </c>
      <c r="R61" s="25"/>
      <c r="S61" s="17"/>
      <c r="T61" s="18">
        <v>13.166</v>
      </c>
      <c r="U61" s="22"/>
    </row>
    <row r="62" spans="1:21" x14ac:dyDescent="0.25">
      <c r="A62" s="59"/>
      <c r="B62" s="62"/>
      <c r="C62" s="65"/>
      <c r="D62" s="68"/>
      <c r="E62" s="56"/>
      <c r="F62" s="56"/>
      <c r="G62" s="14" t="s">
        <v>28</v>
      </c>
      <c r="H62" s="15">
        <f t="shared" ref="H62:H66" si="27">SUM(I62,K62)</f>
        <v>0</v>
      </c>
      <c r="I62" s="15"/>
      <c r="J62" s="15"/>
      <c r="K62" s="16"/>
      <c r="L62" s="17">
        <f t="shared" ref="L62:L66" si="28">SUM(M62,O62)</f>
        <v>0</v>
      </c>
      <c r="M62" s="18"/>
      <c r="N62" s="19"/>
      <c r="O62" s="15"/>
      <c r="P62" s="15"/>
      <c r="Q62" s="15"/>
      <c r="R62" s="15"/>
      <c r="S62" s="24"/>
      <c r="T62" s="18"/>
      <c r="U62" s="22"/>
    </row>
    <row r="63" spans="1:21" ht="15.75" customHeight="1" x14ac:dyDescent="0.25">
      <c r="A63" s="59"/>
      <c r="B63" s="62"/>
      <c r="C63" s="65"/>
      <c r="D63" s="68"/>
      <c r="E63" s="56"/>
      <c r="F63" s="56"/>
      <c r="G63" s="14" t="s">
        <v>29</v>
      </c>
      <c r="H63" s="15">
        <f t="shared" si="27"/>
        <v>0</v>
      </c>
      <c r="I63" s="15">
        <v>0</v>
      </c>
      <c r="J63" s="15"/>
      <c r="K63" s="15"/>
      <c r="L63" s="17">
        <f t="shared" si="28"/>
        <v>0</v>
      </c>
      <c r="M63" s="18">
        <v>0</v>
      </c>
      <c r="N63" s="19"/>
      <c r="O63" s="20"/>
      <c r="P63" s="15"/>
      <c r="Q63" s="15">
        <v>0</v>
      </c>
      <c r="R63" s="15"/>
      <c r="S63" s="24"/>
      <c r="T63" s="18">
        <v>74.599999999999994</v>
      </c>
      <c r="U63" s="22"/>
    </row>
    <row r="64" spans="1:21" ht="18.75" customHeight="1" x14ac:dyDescent="0.25">
      <c r="A64" s="59"/>
      <c r="B64" s="62"/>
      <c r="C64" s="65"/>
      <c r="D64" s="68"/>
      <c r="E64" s="56"/>
      <c r="F64" s="56"/>
      <c r="G64" s="14" t="s">
        <v>30</v>
      </c>
      <c r="H64" s="15">
        <f t="shared" si="27"/>
        <v>0</v>
      </c>
      <c r="I64" s="25"/>
      <c r="J64" s="25"/>
      <c r="K64" s="15"/>
      <c r="L64" s="20">
        <f t="shared" si="28"/>
        <v>0</v>
      </c>
      <c r="M64" s="26"/>
      <c r="N64" s="25"/>
      <c r="O64" s="25"/>
      <c r="P64" s="15"/>
      <c r="Q64" s="25"/>
      <c r="R64" s="25"/>
      <c r="S64" s="25"/>
      <c r="T64" s="26"/>
      <c r="U64" s="15"/>
    </row>
    <row r="65" spans="1:21" ht="16.5" customHeight="1" x14ac:dyDescent="0.25">
      <c r="A65" s="59"/>
      <c r="B65" s="62"/>
      <c r="C65" s="65"/>
      <c r="D65" s="68"/>
      <c r="E65" s="56"/>
      <c r="F65" s="56"/>
      <c r="G65" s="14" t="s">
        <v>31</v>
      </c>
      <c r="H65" s="15">
        <f t="shared" si="27"/>
        <v>0</v>
      </c>
      <c r="I65" s="25"/>
      <c r="J65" s="25"/>
      <c r="K65" s="15"/>
      <c r="L65" s="20">
        <f t="shared" si="28"/>
        <v>0</v>
      </c>
      <c r="M65" s="25"/>
      <c r="N65" s="25"/>
      <c r="O65" s="25"/>
      <c r="P65" s="15"/>
      <c r="Q65" s="25"/>
      <c r="R65" s="25"/>
      <c r="S65" s="25"/>
      <c r="T65" s="25"/>
      <c r="U65" s="15"/>
    </row>
    <row r="66" spans="1:21" ht="16.5" customHeight="1" x14ac:dyDescent="0.25">
      <c r="A66" s="59"/>
      <c r="B66" s="62"/>
      <c r="C66" s="65"/>
      <c r="D66" s="68"/>
      <c r="E66" s="56"/>
      <c r="F66" s="56"/>
      <c r="G66" s="14" t="s">
        <v>32</v>
      </c>
      <c r="H66" s="15">
        <f t="shared" si="27"/>
        <v>0</v>
      </c>
      <c r="I66" s="25"/>
      <c r="J66" s="25"/>
      <c r="K66" s="25"/>
      <c r="L66" s="20">
        <f t="shared" si="28"/>
        <v>0</v>
      </c>
      <c r="M66" s="25"/>
      <c r="N66" s="25"/>
      <c r="O66" s="25"/>
      <c r="P66" s="15"/>
      <c r="Q66" s="25"/>
      <c r="R66" s="25"/>
      <c r="S66" s="25"/>
      <c r="T66" s="25"/>
      <c r="U66" s="15"/>
    </row>
    <row r="67" spans="1:21" ht="15" customHeight="1" x14ac:dyDescent="0.25">
      <c r="A67" s="60"/>
      <c r="B67" s="63"/>
      <c r="C67" s="66"/>
      <c r="D67" s="69"/>
      <c r="E67" s="57"/>
      <c r="F67" s="57"/>
      <c r="G67" s="27" t="s">
        <v>33</v>
      </c>
      <c r="H67" s="28">
        <f t="shared" ref="H67:J67" si="29">SUM(H61:H64)</f>
        <v>0</v>
      </c>
      <c r="I67" s="28">
        <f t="shared" si="29"/>
        <v>0</v>
      </c>
      <c r="J67" s="28">
        <f t="shared" si="29"/>
        <v>0</v>
      </c>
      <c r="K67" s="28">
        <f>SUM(K61:K65)</f>
        <v>0</v>
      </c>
      <c r="L67" s="28">
        <f t="shared" ref="L67:U67" si="30">SUM(L61:L64)</f>
        <v>0</v>
      </c>
      <c r="M67" s="28">
        <f t="shared" si="30"/>
        <v>0</v>
      </c>
      <c r="N67" s="28">
        <f t="shared" si="30"/>
        <v>0</v>
      </c>
      <c r="O67" s="28">
        <f t="shared" si="30"/>
        <v>0</v>
      </c>
      <c r="P67" s="28">
        <f t="shared" si="30"/>
        <v>0</v>
      </c>
      <c r="Q67" s="28">
        <f t="shared" si="30"/>
        <v>0</v>
      </c>
      <c r="R67" s="28">
        <f t="shared" si="30"/>
        <v>0</v>
      </c>
      <c r="S67" s="28">
        <f t="shared" si="30"/>
        <v>0</v>
      </c>
      <c r="T67" s="28">
        <f t="shared" si="30"/>
        <v>87.765999999999991</v>
      </c>
      <c r="U67" s="28">
        <f t="shared" si="30"/>
        <v>0</v>
      </c>
    </row>
    <row r="68" spans="1:21" ht="30" customHeight="1" x14ac:dyDescent="0.25">
      <c r="A68" s="12" t="s">
        <v>21</v>
      </c>
      <c r="B68" s="13" t="s">
        <v>21</v>
      </c>
      <c r="C68" s="96" t="s">
        <v>35</v>
      </c>
      <c r="D68" s="96"/>
      <c r="E68" s="96"/>
      <c r="F68" s="96"/>
      <c r="G68" s="96"/>
      <c r="H68" s="29">
        <f t="shared" ref="H68:U68" si="31">SUM(,H18)</f>
        <v>4706.1256649675624</v>
      </c>
      <c r="I68" s="29">
        <f t="shared" si="31"/>
        <v>31.981580166821132</v>
      </c>
      <c r="J68" s="29">
        <f t="shared" si="31"/>
        <v>0</v>
      </c>
      <c r="K68" s="29">
        <f t="shared" si="31"/>
        <v>4679.7424397590357</v>
      </c>
      <c r="L68" s="29">
        <f t="shared" si="31"/>
        <v>2957</v>
      </c>
      <c r="M68" s="29">
        <f t="shared" si="31"/>
        <v>1087</v>
      </c>
      <c r="N68" s="29">
        <f t="shared" si="31"/>
        <v>0</v>
      </c>
      <c r="O68" s="29">
        <f t="shared" si="31"/>
        <v>1870</v>
      </c>
      <c r="P68" s="29">
        <f>SUM(S68,Q68)</f>
        <v>207.16900000000001</v>
      </c>
      <c r="Q68" s="29">
        <f>SUM(Q67,Q60,Q53,Q46,Q39,Q32,Q25,Q18)</f>
        <v>107.16900000000001</v>
      </c>
      <c r="R68" s="29">
        <f t="shared" si="31"/>
        <v>0</v>
      </c>
      <c r="S68" s="29">
        <f>SUM(S67,S60,S53,S46,S39,S32,S25,S18)</f>
        <v>100</v>
      </c>
      <c r="T68" s="29">
        <f t="shared" si="31"/>
        <v>4203</v>
      </c>
      <c r="U68" s="29">
        <f t="shared" si="31"/>
        <v>2410</v>
      </c>
    </row>
    <row r="69" spans="1:21" ht="30" customHeight="1" x14ac:dyDescent="0.25">
      <c r="A69" s="12" t="s">
        <v>21</v>
      </c>
      <c r="B69" s="97" t="s">
        <v>36</v>
      </c>
      <c r="C69" s="98"/>
      <c r="D69" s="98"/>
      <c r="E69" s="98"/>
      <c r="F69" s="98"/>
      <c r="G69" s="99"/>
      <c r="H69" s="30">
        <f t="shared" ref="H69:U69" si="32">SUM(H68)</f>
        <v>4706.1256649675624</v>
      </c>
      <c r="I69" s="30">
        <f t="shared" si="32"/>
        <v>31.981580166821132</v>
      </c>
      <c r="J69" s="30">
        <f t="shared" si="32"/>
        <v>0</v>
      </c>
      <c r="K69" s="30">
        <f t="shared" si="32"/>
        <v>4679.7424397590357</v>
      </c>
      <c r="L69" s="30">
        <f t="shared" si="32"/>
        <v>2957</v>
      </c>
      <c r="M69" s="30">
        <f t="shared" si="32"/>
        <v>1087</v>
      </c>
      <c r="N69" s="30">
        <f t="shared" si="32"/>
        <v>0</v>
      </c>
      <c r="O69" s="30">
        <f t="shared" si="32"/>
        <v>1870</v>
      </c>
      <c r="P69" s="30">
        <f t="shared" si="32"/>
        <v>207.16900000000001</v>
      </c>
      <c r="Q69" s="30">
        <f t="shared" si="32"/>
        <v>107.16900000000001</v>
      </c>
      <c r="R69" s="30">
        <f t="shared" si="32"/>
        <v>0</v>
      </c>
      <c r="S69" s="30">
        <f t="shared" si="32"/>
        <v>100</v>
      </c>
      <c r="T69" s="30">
        <f t="shared" si="32"/>
        <v>4203</v>
      </c>
      <c r="U69" s="30">
        <f t="shared" si="32"/>
        <v>2410</v>
      </c>
    </row>
    <row r="70" spans="1:21" ht="30" customHeight="1" x14ac:dyDescent="0.25">
      <c r="A70" s="31" t="s">
        <v>37</v>
      </c>
      <c r="B70" s="100" t="s">
        <v>38</v>
      </c>
      <c r="C70" s="100"/>
      <c r="D70" s="100"/>
      <c r="E70" s="100"/>
      <c r="F70" s="100"/>
      <c r="G70" s="100"/>
      <c r="H70" s="32">
        <f>SUM(H69)</f>
        <v>4706.1256649675624</v>
      </c>
      <c r="I70" s="32">
        <f t="shared" ref="I70:U70" si="33">SUM(I69)</f>
        <v>31.981580166821132</v>
      </c>
      <c r="J70" s="32">
        <f t="shared" si="33"/>
        <v>0</v>
      </c>
      <c r="K70" s="32">
        <f t="shared" si="33"/>
        <v>4679.7424397590357</v>
      </c>
      <c r="L70" s="32">
        <f t="shared" si="33"/>
        <v>2957</v>
      </c>
      <c r="M70" s="32">
        <f t="shared" si="33"/>
        <v>1087</v>
      </c>
      <c r="N70" s="32">
        <f t="shared" si="33"/>
        <v>0</v>
      </c>
      <c r="O70" s="32">
        <f t="shared" si="33"/>
        <v>1870</v>
      </c>
      <c r="P70" s="32">
        <f t="shared" si="33"/>
        <v>207.16900000000001</v>
      </c>
      <c r="Q70" s="32">
        <f t="shared" si="33"/>
        <v>107.16900000000001</v>
      </c>
      <c r="R70" s="32">
        <f t="shared" si="33"/>
        <v>0</v>
      </c>
      <c r="S70" s="32">
        <f t="shared" si="33"/>
        <v>100</v>
      </c>
      <c r="T70" s="32">
        <f t="shared" si="33"/>
        <v>4203</v>
      </c>
      <c r="U70" s="32">
        <f t="shared" si="33"/>
        <v>2410</v>
      </c>
    </row>
    <row r="71" spans="1:21" ht="30" customHeight="1" x14ac:dyDescent="0.25">
      <c r="A71" s="101" t="s">
        <v>39</v>
      </c>
      <c r="B71" s="101"/>
      <c r="C71" s="101"/>
      <c r="D71" s="101"/>
      <c r="E71" s="101"/>
      <c r="F71" s="101"/>
      <c r="G71" s="101"/>
      <c r="H71" s="33"/>
      <c r="I71" s="33"/>
      <c r="J71" s="33"/>
      <c r="K71" s="33"/>
      <c r="L71" s="33"/>
      <c r="M71" s="34"/>
      <c r="N71" s="34"/>
      <c r="O71" s="34"/>
      <c r="P71" s="34"/>
      <c r="Q71" s="34"/>
      <c r="R71" s="34"/>
      <c r="S71" s="34"/>
      <c r="T71" s="33"/>
      <c r="U71" s="33"/>
    </row>
    <row r="72" spans="1:21" ht="30" customHeight="1" x14ac:dyDescent="0.25">
      <c r="A72" s="102" t="s">
        <v>40</v>
      </c>
      <c r="B72" s="102"/>
      <c r="C72" s="102"/>
      <c r="D72" s="102"/>
      <c r="E72" s="102"/>
      <c r="F72" s="102"/>
      <c r="G72" s="102"/>
      <c r="H72" s="35">
        <f>SUM(H73:H81)</f>
        <v>902.30566496756251</v>
      </c>
      <c r="I72" s="35">
        <f t="shared" ref="I72:U72" si="34">SUM(I73:I81)</f>
        <v>31.981580166821132</v>
      </c>
      <c r="J72" s="35">
        <f t="shared" si="34"/>
        <v>0</v>
      </c>
      <c r="K72" s="35">
        <f t="shared" si="34"/>
        <v>870.32408480074139</v>
      </c>
      <c r="L72" s="35">
        <f t="shared" si="34"/>
        <v>399</v>
      </c>
      <c r="M72" s="35">
        <f t="shared" si="34"/>
        <v>98</v>
      </c>
      <c r="N72" s="35">
        <f t="shared" si="34"/>
        <v>0</v>
      </c>
      <c r="O72" s="35">
        <f t="shared" si="34"/>
        <v>301</v>
      </c>
      <c r="P72" s="35">
        <f t="shared" si="34"/>
        <v>207.16900000000001</v>
      </c>
      <c r="Q72" s="35">
        <f t="shared" si="34"/>
        <v>107.16900000000001</v>
      </c>
      <c r="R72" s="35">
        <f t="shared" si="34"/>
        <v>0</v>
      </c>
      <c r="S72" s="35">
        <f t="shared" si="34"/>
        <v>100</v>
      </c>
      <c r="T72" s="35">
        <f t="shared" si="34"/>
        <v>1188</v>
      </c>
      <c r="U72" s="35">
        <f t="shared" si="34"/>
        <v>394</v>
      </c>
    </row>
    <row r="73" spans="1:21" ht="30" customHeight="1" x14ac:dyDescent="0.25">
      <c r="A73" s="95" t="s">
        <v>41</v>
      </c>
      <c r="B73" s="95"/>
      <c r="C73" s="95"/>
      <c r="D73" s="95"/>
      <c r="E73" s="95"/>
      <c r="F73" s="95"/>
      <c r="G73" s="95"/>
      <c r="H73" s="36">
        <f t="shared" ref="H73:R73" si="35">SUM(H12,)</f>
        <v>31.981580166821132</v>
      </c>
      <c r="I73" s="36">
        <f t="shared" si="35"/>
        <v>31.981580166821132</v>
      </c>
      <c r="J73" s="36">
        <f t="shared" si="35"/>
        <v>0</v>
      </c>
      <c r="K73" s="36">
        <f t="shared" si="35"/>
        <v>0</v>
      </c>
      <c r="L73" s="36">
        <f t="shared" si="35"/>
        <v>399</v>
      </c>
      <c r="M73" s="36">
        <f t="shared" si="35"/>
        <v>98</v>
      </c>
      <c r="N73" s="36">
        <f t="shared" si="35"/>
        <v>0</v>
      </c>
      <c r="O73" s="36">
        <f t="shared" si="35"/>
        <v>301</v>
      </c>
      <c r="P73" s="36">
        <f>SUM(Q73,S73,)</f>
        <v>207.16900000000001</v>
      </c>
      <c r="Q73" s="36">
        <f>SUM(Q70)</f>
        <v>107.16900000000001</v>
      </c>
      <c r="R73" s="36">
        <f t="shared" si="35"/>
        <v>0</v>
      </c>
      <c r="S73" s="36">
        <f>SUM(S19,S12)</f>
        <v>100</v>
      </c>
      <c r="T73" s="36">
        <f>SUM(T12,)</f>
        <v>299</v>
      </c>
      <c r="U73" s="36">
        <f>SUM(U12,)</f>
        <v>195</v>
      </c>
    </row>
    <row r="74" spans="1:21" ht="30" customHeight="1" x14ac:dyDescent="0.25">
      <c r="A74" s="95" t="s">
        <v>42</v>
      </c>
      <c r="B74" s="95"/>
      <c r="C74" s="95"/>
      <c r="D74" s="95"/>
      <c r="E74" s="95"/>
      <c r="F74" s="95"/>
      <c r="G74" s="95"/>
      <c r="H74" s="36"/>
      <c r="I74" s="36"/>
      <c r="J74" s="36"/>
      <c r="K74" s="36"/>
      <c r="L74" s="36"/>
      <c r="M74" s="37"/>
      <c r="N74" s="37"/>
      <c r="O74" s="37"/>
      <c r="P74" s="37"/>
      <c r="Q74" s="37"/>
      <c r="R74" s="37"/>
      <c r="S74" s="37"/>
      <c r="T74" s="36"/>
      <c r="U74" s="36"/>
    </row>
    <row r="75" spans="1:21" ht="15" customHeight="1" x14ac:dyDescent="0.25">
      <c r="A75" s="95" t="s">
        <v>43</v>
      </c>
      <c r="B75" s="95"/>
      <c r="C75" s="95"/>
      <c r="D75" s="95"/>
      <c r="E75" s="95"/>
      <c r="F75" s="95"/>
      <c r="G75" s="9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5" customHeight="1" x14ac:dyDescent="0.25">
      <c r="A76" s="95" t="s">
        <v>44</v>
      </c>
      <c r="B76" s="95"/>
      <c r="C76" s="95"/>
      <c r="D76" s="95"/>
      <c r="E76" s="95"/>
      <c r="F76" s="95"/>
      <c r="G76" s="9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" customHeight="1" x14ac:dyDescent="0.25">
      <c r="A77" s="95" t="s">
        <v>45</v>
      </c>
      <c r="B77" s="95"/>
      <c r="C77" s="95"/>
      <c r="D77" s="95"/>
      <c r="E77" s="95"/>
      <c r="F77" s="95"/>
      <c r="G77" s="95"/>
      <c r="H77" s="36"/>
      <c r="I77" s="36"/>
      <c r="J77" s="36"/>
      <c r="K77" s="36"/>
      <c r="L77" s="36"/>
      <c r="M77" s="37"/>
      <c r="N77" s="37"/>
      <c r="O77" s="37"/>
      <c r="P77" s="37"/>
      <c r="Q77" s="37"/>
      <c r="R77" s="37"/>
      <c r="S77" s="37"/>
      <c r="T77" s="36"/>
      <c r="U77" s="36"/>
    </row>
    <row r="78" spans="1:21" ht="15" customHeight="1" x14ac:dyDescent="0.25">
      <c r="A78" s="95" t="s">
        <v>46</v>
      </c>
      <c r="B78" s="95"/>
      <c r="C78" s="95"/>
      <c r="D78" s="95"/>
      <c r="E78" s="95"/>
      <c r="F78" s="95"/>
      <c r="G78" s="95"/>
      <c r="H78" s="36"/>
      <c r="I78" s="36"/>
      <c r="J78" s="36"/>
      <c r="K78" s="36"/>
      <c r="L78" s="36"/>
      <c r="M78" s="37"/>
      <c r="N78" s="37"/>
      <c r="O78" s="37"/>
      <c r="P78" s="37"/>
      <c r="Q78" s="37"/>
      <c r="R78" s="37"/>
      <c r="S78" s="37"/>
      <c r="T78" s="36"/>
      <c r="U78" s="36"/>
    </row>
    <row r="79" spans="1:21" ht="15" customHeight="1" x14ac:dyDescent="0.25">
      <c r="A79" s="95" t="s">
        <v>47</v>
      </c>
      <c r="B79" s="95"/>
      <c r="C79" s="95"/>
      <c r="D79" s="95"/>
      <c r="E79" s="95"/>
      <c r="F79" s="95"/>
      <c r="G79" s="95"/>
      <c r="H79" s="36"/>
      <c r="I79" s="36"/>
      <c r="J79" s="36"/>
      <c r="K79" s="36"/>
      <c r="L79" s="36"/>
      <c r="M79" s="38"/>
      <c r="N79" s="38"/>
      <c r="O79" s="38"/>
      <c r="P79" s="38"/>
      <c r="Q79" s="38"/>
      <c r="R79" s="38"/>
      <c r="S79" s="38"/>
      <c r="T79" s="36"/>
      <c r="U79" s="36"/>
    </row>
    <row r="80" spans="1:21" x14ac:dyDescent="0.25">
      <c r="A80" s="104" t="s">
        <v>48</v>
      </c>
      <c r="B80" s="105"/>
      <c r="C80" s="105"/>
      <c r="D80" s="105"/>
      <c r="E80" s="105"/>
      <c r="F80" s="105"/>
      <c r="G80" s="106"/>
      <c r="H80" s="36"/>
      <c r="I80" s="36"/>
      <c r="J80" s="36"/>
      <c r="K80" s="36"/>
      <c r="L80" s="36"/>
      <c r="M80" s="38"/>
      <c r="N80" s="38"/>
      <c r="O80" s="38"/>
      <c r="P80" s="38"/>
      <c r="Q80" s="38"/>
      <c r="R80" s="38"/>
      <c r="S80" s="38"/>
      <c r="T80" s="36"/>
      <c r="U80" s="36"/>
    </row>
    <row r="81" spans="1:21" x14ac:dyDescent="0.25">
      <c r="A81" s="95" t="s">
        <v>49</v>
      </c>
      <c r="B81" s="95"/>
      <c r="C81" s="95"/>
      <c r="D81" s="95"/>
      <c r="E81" s="95"/>
      <c r="F81" s="95"/>
      <c r="G81" s="95"/>
      <c r="H81" s="36">
        <f t="shared" ref="H81:U81" si="36">SUM(H13)</f>
        <v>870.32408480074139</v>
      </c>
      <c r="I81" s="36">
        <f t="shared" si="36"/>
        <v>0</v>
      </c>
      <c r="J81" s="36">
        <f t="shared" si="36"/>
        <v>0</v>
      </c>
      <c r="K81" s="36">
        <f t="shared" si="36"/>
        <v>870.32408480074139</v>
      </c>
      <c r="L81" s="36">
        <f t="shared" si="36"/>
        <v>0</v>
      </c>
      <c r="M81" s="36">
        <f t="shared" si="36"/>
        <v>0</v>
      </c>
      <c r="N81" s="36">
        <f t="shared" si="36"/>
        <v>0</v>
      </c>
      <c r="O81" s="36">
        <f t="shared" si="36"/>
        <v>0</v>
      </c>
      <c r="P81" s="36">
        <f t="shared" si="36"/>
        <v>0</v>
      </c>
      <c r="Q81" s="36">
        <f t="shared" si="36"/>
        <v>0</v>
      </c>
      <c r="R81" s="36">
        <f t="shared" si="36"/>
        <v>0</v>
      </c>
      <c r="S81" s="36">
        <f t="shared" si="36"/>
        <v>0</v>
      </c>
      <c r="T81" s="36">
        <f t="shared" si="36"/>
        <v>889</v>
      </c>
      <c r="U81" s="36">
        <f t="shared" si="36"/>
        <v>199</v>
      </c>
    </row>
    <row r="82" spans="1:21" ht="28.5" customHeight="1" x14ac:dyDescent="0.25">
      <c r="A82" s="95" t="s">
        <v>50</v>
      </c>
      <c r="B82" s="95"/>
      <c r="C82" s="95"/>
      <c r="D82" s="95"/>
      <c r="E82" s="95"/>
      <c r="F82" s="95"/>
      <c r="G82" s="95"/>
      <c r="H82" s="36">
        <f t="shared" ref="H82:R82" si="37">SUM(H16)</f>
        <v>5.598354958294717</v>
      </c>
      <c r="I82" s="36">
        <f t="shared" si="37"/>
        <v>0</v>
      </c>
      <c r="J82" s="36">
        <f t="shared" si="37"/>
        <v>0</v>
      </c>
      <c r="K82" s="36">
        <f t="shared" si="37"/>
        <v>5.598354958294717</v>
      </c>
      <c r="L82" s="36">
        <f t="shared" si="37"/>
        <v>0</v>
      </c>
      <c r="M82" s="36">
        <f t="shared" si="37"/>
        <v>0</v>
      </c>
      <c r="N82" s="36">
        <f t="shared" si="37"/>
        <v>0</v>
      </c>
      <c r="O82" s="36">
        <f t="shared" si="37"/>
        <v>0</v>
      </c>
      <c r="P82" s="36">
        <f>SUM(Q82,S82)</f>
        <v>0</v>
      </c>
      <c r="Q82" s="36">
        <f t="shared" si="37"/>
        <v>0</v>
      </c>
      <c r="R82" s="36">
        <f t="shared" si="37"/>
        <v>0</v>
      </c>
      <c r="S82" s="36">
        <v>0</v>
      </c>
      <c r="T82" s="36">
        <f>SUM(T16)</f>
        <v>0</v>
      </c>
      <c r="U82" s="36">
        <f>SUM(U16)</f>
        <v>0</v>
      </c>
    </row>
    <row r="83" spans="1:21" x14ac:dyDescent="0.25">
      <c r="A83" s="102" t="s">
        <v>51</v>
      </c>
      <c r="B83" s="102"/>
      <c r="C83" s="102"/>
      <c r="D83" s="102"/>
      <c r="E83" s="102"/>
      <c r="F83" s="102"/>
      <c r="G83" s="102"/>
      <c r="H83" s="35">
        <f t="shared" ref="H83:U83" si="38">SUM(H84:H90)</f>
        <v>4153.62</v>
      </c>
      <c r="I83" s="35">
        <f t="shared" si="38"/>
        <v>0</v>
      </c>
      <c r="J83" s="35">
        <f t="shared" si="38"/>
        <v>0</v>
      </c>
      <c r="K83" s="35">
        <f t="shared" si="38"/>
        <v>4153.62</v>
      </c>
      <c r="L83" s="35">
        <f t="shared" si="38"/>
        <v>2830.7</v>
      </c>
      <c r="M83" s="35">
        <f t="shared" si="38"/>
        <v>989</v>
      </c>
      <c r="N83" s="35">
        <f t="shared" si="38"/>
        <v>0</v>
      </c>
      <c r="O83" s="35">
        <f t="shared" si="38"/>
        <v>1841.7</v>
      </c>
      <c r="P83" s="35">
        <f t="shared" si="38"/>
        <v>0</v>
      </c>
      <c r="Q83" s="35">
        <f t="shared" si="38"/>
        <v>0</v>
      </c>
      <c r="R83" s="35">
        <f t="shared" si="38"/>
        <v>0</v>
      </c>
      <c r="S83" s="35">
        <f t="shared" si="38"/>
        <v>0</v>
      </c>
      <c r="T83" s="35">
        <f t="shared" si="38"/>
        <v>3265</v>
      </c>
      <c r="U83" s="35">
        <f t="shared" si="38"/>
        <v>2266</v>
      </c>
    </row>
    <row r="84" spans="1:21" x14ac:dyDescent="0.25">
      <c r="A84" s="107" t="s">
        <v>52</v>
      </c>
      <c r="B84" s="107"/>
      <c r="C84" s="107"/>
      <c r="D84" s="107"/>
      <c r="E84" s="107"/>
      <c r="F84" s="107"/>
      <c r="G84" s="107"/>
      <c r="H84" s="36">
        <f t="shared" ref="H84:U84" si="39">SUM(H14,)</f>
        <v>3210.82</v>
      </c>
      <c r="I84" s="36">
        <f t="shared" si="39"/>
        <v>0</v>
      </c>
      <c r="J84" s="36">
        <f t="shared" si="39"/>
        <v>0</v>
      </c>
      <c r="K84" s="36">
        <f t="shared" si="39"/>
        <v>3210.82</v>
      </c>
      <c r="L84" s="36">
        <f t="shared" si="39"/>
        <v>2528</v>
      </c>
      <c r="M84" s="36">
        <f t="shared" si="39"/>
        <v>989</v>
      </c>
      <c r="N84" s="36">
        <f t="shared" si="39"/>
        <v>0</v>
      </c>
      <c r="O84" s="36">
        <f t="shared" si="39"/>
        <v>1539</v>
      </c>
      <c r="P84" s="36">
        <f t="shared" si="39"/>
        <v>0</v>
      </c>
      <c r="Q84" s="36">
        <f t="shared" si="39"/>
        <v>0</v>
      </c>
      <c r="R84" s="36">
        <f t="shared" si="39"/>
        <v>0</v>
      </c>
      <c r="S84" s="36">
        <f t="shared" si="39"/>
        <v>0</v>
      </c>
      <c r="T84" s="36">
        <f t="shared" si="39"/>
        <v>2985</v>
      </c>
      <c r="U84" s="36">
        <f t="shared" si="39"/>
        <v>1986</v>
      </c>
    </row>
    <row r="85" spans="1:21" x14ac:dyDescent="0.25">
      <c r="A85" s="107" t="s">
        <v>53</v>
      </c>
      <c r="B85" s="107"/>
      <c r="C85" s="107"/>
      <c r="D85" s="107"/>
      <c r="E85" s="107"/>
      <c r="F85" s="107"/>
      <c r="G85" s="107"/>
      <c r="H85" s="36"/>
      <c r="I85" s="36"/>
      <c r="J85" s="36"/>
      <c r="K85" s="36"/>
      <c r="L85" s="36"/>
      <c r="M85" s="38"/>
      <c r="N85" s="38"/>
      <c r="O85" s="38"/>
      <c r="P85" s="38"/>
      <c r="Q85" s="38"/>
      <c r="R85" s="38"/>
      <c r="S85" s="38"/>
      <c r="T85" s="36"/>
      <c r="U85" s="36"/>
    </row>
    <row r="86" spans="1:21" x14ac:dyDescent="0.25">
      <c r="A86" s="95" t="s">
        <v>54</v>
      </c>
      <c r="B86" s="95"/>
      <c r="C86" s="95"/>
      <c r="D86" s="95"/>
      <c r="E86" s="95"/>
      <c r="F86" s="95"/>
      <c r="G86" s="95"/>
      <c r="H86" s="36">
        <f t="shared" ref="H86:U86" si="40">SUM(H15,)</f>
        <v>593</v>
      </c>
      <c r="I86" s="36">
        <f t="shared" si="40"/>
        <v>0</v>
      </c>
      <c r="J86" s="36">
        <f t="shared" si="40"/>
        <v>0</v>
      </c>
      <c r="K86" s="36">
        <f t="shared" si="40"/>
        <v>593</v>
      </c>
      <c r="L86" s="36">
        <f t="shared" si="40"/>
        <v>30</v>
      </c>
      <c r="M86" s="36">
        <f t="shared" si="40"/>
        <v>0</v>
      </c>
      <c r="N86" s="36">
        <f t="shared" si="40"/>
        <v>0</v>
      </c>
      <c r="O86" s="36">
        <f t="shared" si="40"/>
        <v>30</v>
      </c>
      <c r="P86" s="36">
        <f t="shared" si="40"/>
        <v>0</v>
      </c>
      <c r="Q86" s="36">
        <f t="shared" si="40"/>
        <v>0</v>
      </c>
      <c r="R86" s="36">
        <f t="shared" si="40"/>
        <v>0</v>
      </c>
      <c r="S86" s="36">
        <f t="shared" si="40"/>
        <v>0</v>
      </c>
      <c r="T86" s="36">
        <f t="shared" si="40"/>
        <v>30</v>
      </c>
      <c r="U86" s="36">
        <f t="shared" si="40"/>
        <v>30</v>
      </c>
    </row>
    <row r="87" spans="1:21" x14ac:dyDescent="0.25">
      <c r="A87" s="104" t="s">
        <v>55</v>
      </c>
      <c r="B87" s="105"/>
      <c r="C87" s="105"/>
      <c r="D87" s="105"/>
      <c r="E87" s="105"/>
      <c r="F87" s="105"/>
      <c r="G87" s="106"/>
      <c r="H87" s="36"/>
      <c r="I87" s="36"/>
      <c r="J87" s="36"/>
      <c r="K87" s="36"/>
      <c r="L87" s="36"/>
      <c r="M87" s="38"/>
      <c r="N87" s="38"/>
      <c r="O87" s="38"/>
      <c r="P87" s="38"/>
      <c r="Q87" s="38"/>
      <c r="R87" s="38"/>
      <c r="S87" s="38"/>
      <c r="T87" s="36"/>
      <c r="U87" s="36"/>
    </row>
    <row r="88" spans="1:21" x14ac:dyDescent="0.25">
      <c r="A88" s="104" t="s">
        <v>56</v>
      </c>
      <c r="B88" s="105"/>
      <c r="C88" s="105"/>
      <c r="D88" s="105"/>
      <c r="E88" s="105"/>
      <c r="F88" s="105"/>
      <c r="G88" s="106"/>
      <c r="H88" s="36"/>
      <c r="I88" s="36"/>
      <c r="J88" s="36"/>
      <c r="K88" s="36"/>
      <c r="L88" s="36"/>
      <c r="M88" s="38"/>
      <c r="N88" s="38"/>
      <c r="O88" s="38"/>
      <c r="P88" s="38"/>
      <c r="Q88" s="38"/>
      <c r="R88" s="38"/>
      <c r="S88" s="38"/>
      <c r="T88" s="36"/>
      <c r="U88" s="36"/>
    </row>
    <row r="89" spans="1:21" x14ac:dyDescent="0.25">
      <c r="A89" s="104" t="s">
        <v>57</v>
      </c>
      <c r="B89" s="105"/>
      <c r="C89" s="105"/>
      <c r="D89" s="105"/>
      <c r="E89" s="105"/>
      <c r="F89" s="105"/>
      <c r="G89" s="106"/>
      <c r="H89" s="36"/>
      <c r="I89" s="36"/>
      <c r="J89" s="36"/>
      <c r="K89" s="36"/>
      <c r="L89" s="36"/>
      <c r="M89" s="38"/>
      <c r="N89" s="38"/>
      <c r="O89" s="38"/>
      <c r="P89" s="38"/>
      <c r="Q89" s="38"/>
      <c r="R89" s="38"/>
      <c r="S89" s="38"/>
      <c r="T89" s="36"/>
      <c r="U89" s="36"/>
    </row>
    <row r="90" spans="1:21" x14ac:dyDescent="0.25">
      <c r="A90" s="95" t="s">
        <v>58</v>
      </c>
      <c r="B90" s="95"/>
      <c r="C90" s="95"/>
      <c r="D90" s="95"/>
      <c r="E90" s="95"/>
      <c r="F90" s="95"/>
      <c r="G90" s="95"/>
      <c r="H90" s="36">
        <f t="shared" ref="H90:U90" si="41">SUM(H17)</f>
        <v>349.8</v>
      </c>
      <c r="I90" s="36">
        <f t="shared" si="41"/>
        <v>0</v>
      </c>
      <c r="J90" s="36">
        <f t="shared" si="41"/>
        <v>0</v>
      </c>
      <c r="K90" s="36">
        <f t="shared" si="41"/>
        <v>349.8</v>
      </c>
      <c r="L90" s="36">
        <f t="shared" si="41"/>
        <v>272.7</v>
      </c>
      <c r="M90" s="36">
        <f t="shared" si="41"/>
        <v>0</v>
      </c>
      <c r="N90" s="36">
        <f t="shared" si="41"/>
        <v>0</v>
      </c>
      <c r="O90" s="36">
        <f t="shared" si="41"/>
        <v>272.7</v>
      </c>
      <c r="P90" s="36">
        <f t="shared" si="41"/>
        <v>0</v>
      </c>
      <c r="Q90" s="36">
        <f t="shared" si="41"/>
        <v>0</v>
      </c>
      <c r="R90" s="36">
        <f t="shared" si="41"/>
        <v>0</v>
      </c>
      <c r="S90" s="36">
        <f t="shared" si="41"/>
        <v>0</v>
      </c>
      <c r="T90" s="36">
        <f t="shared" si="41"/>
        <v>250</v>
      </c>
      <c r="U90" s="36">
        <f t="shared" si="41"/>
        <v>250</v>
      </c>
    </row>
    <row r="91" spans="1:21" x14ac:dyDescent="0.25">
      <c r="A91" s="103" t="s">
        <v>59</v>
      </c>
      <c r="B91" s="103"/>
      <c r="C91" s="103"/>
      <c r="D91" s="103"/>
      <c r="E91" s="103"/>
      <c r="F91" s="103"/>
      <c r="G91" s="103"/>
      <c r="H91" s="39">
        <f t="shared" ref="H91:U91" si="42">SUM(H83,H72)</f>
        <v>5055.9256649675626</v>
      </c>
      <c r="I91" s="39">
        <f t="shared" si="42"/>
        <v>31.981580166821132</v>
      </c>
      <c r="J91" s="39">
        <f t="shared" si="42"/>
        <v>0</v>
      </c>
      <c r="K91" s="39">
        <f t="shared" si="42"/>
        <v>5023.9440848007416</v>
      </c>
      <c r="L91" s="39">
        <f t="shared" si="42"/>
        <v>3229.7</v>
      </c>
      <c r="M91" s="39">
        <f t="shared" si="42"/>
        <v>1087</v>
      </c>
      <c r="N91" s="39">
        <f t="shared" si="42"/>
        <v>0</v>
      </c>
      <c r="O91" s="39">
        <f t="shared" si="42"/>
        <v>2142.6999999999998</v>
      </c>
      <c r="P91" s="39">
        <f t="shared" si="42"/>
        <v>207.16900000000001</v>
      </c>
      <c r="Q91" s="39">
        <f t="shared" si="42"/>
        <v>107.16900000000001</v>
      </c>
      <c r="R91" s="39">
        <f t="shared" si="42"/>
        <v>0</v>
      </c>
      <c r="S91" s="39">
        <f t="shared" si="42"/>
        <v>100</v>
      </c>
      <c r="T91" s="39">
        <f t="shared" si="42"/>
        <v>4453</v>
      </c>
      <c r="U91" s="39">
        <f t="shared" si="42"/>
        <v>2660</v>
      </c>
    </row>
  </sheetData>
  <mergeCells count="100">
    <mergeCell ref="A91:G91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79:G79"/>
    <mergeCell ref="C68:G68"/>
    <mergeCell ref="B69:G69"/>
    <mergeCell ref="B70:G70"/>
    <mergeCell ref="A71:G71"/>
    <mergeCell ref="A72:G72"/>
    <mergeCell ref="A73:G73"/>
    <mergeCell ref="A74:G74"/>
    <mergeCell ref="A75:G75"/>
    <mergeCell ref="A76:G76"/>
    <mergeCell ref="A77:G77"/>
    <mergeCell ref="A78:G78"/>
    <mergeCell ref="A8:U8"/>
    <mergeCell ref="F19:F25"/>
    <mergeCell ref="B10:U10"/>
    <mergeCell ref="C11:U11"/>
    <mergeCell ref="A12:A18"/>
    <mergeCell ref="B12:B18"/>
    <mergeCell ref="C12:C18"/>
    <mergeCell ref="D12:D18"/>
    <mergeCell ref="E12:E18"/>
    <mergeCell ref="F12:F18"/>
    <mergeCell ref="A19:A25"/>
    <mergeCell ref="B19:B25"/>
    <mergeCell ref="C19:C25"/>
    <mergeCell ref="D19:D25"/>
    <mergeCell ref="E19:E25"/>
    <mergeCell ref="T5:T7"/>
    <mergeCell ref="U5:U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D26:D32"/>
    <mergeCell ref="E26:E32"/>
    <mergeCell ref="A2:U2"/>
    <mergeCell ref="A3:U3"/>
    <mergeCell ref="T4:U4"/>
    <mergeCell ref="A5:A7"/>
    <mergeCell ref="B5:B7"/>
    <mergeCell ref="C5:C7"/>
    <mergeCell ref="D5:D7"/>
    <mergeCell ref="E5:E7"/>
    <mergeCell ref="F5:F7"/>
    <mergeCell ref="G5:G7"/>
    <mergeCell ref="A9:U9"/>
    <mergeCell ref="H5:K5"/>
    <mergeCell ref="L5:O5"/>
    <mergeCell ref="P5:S5"/>
    <mergeCell ref="F26:F32"/>
    <mergeCell ref="F33:F39"/>
    <mergeCell ref="A40:A46"/>
    <mergeCell ref="B40:B46"/>
    <mergeCell ref="C40:C46"/>
    <mergeCell ref="D40:D46"/>
    <mergeCell ref="E40:E46"/>
    <mergeCell ref="F40:F46"/>
    <mergeCell ref="A33:A39"/>
    <mergeCell ref="B33:B39"/>
    <mergeCell ref="C33:C39"/>
    <mergeCell ref="D33:D39"/>
    <mergeCell ref="E33:E39"/>
    <mergeCell ref="A26:A32"/>
    <mergeCell ref="B26:B32"/>
    <mergeCell ref="C26:C32"/>
    <mergeCell ref="F47:F53"/>
    <mergeCell ref="A54:A60"/>
    <mergeCell ref="B54:B60"/>
    <mergeCell ref="C54:C60"/>
    <mergeCell ref="D54:D60"/>
    <mergeCell ref="E54:E60"/>
    <mergeCell ref="F54:F60"/>
    <mergeCell ref="A47:A53"/>
    <mergeCell ref="B47:B53"/>
    <mergeCell ref="C47:C53"/>
    <mergeCell ref="D47:D53"/>
    <mergeCell ref="E47:E53"/>
    <mergeCell ref="F61:F67"/>
    <mergeCell ref="A61:A67"/>
    <mergeCell ref="B61:B67"/>
    <mergeCell ref="C61:C67"/>
    <mergeCell ref="D61:D67"/>
    <mergeCell ref="E61:E67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10 programa</vt:lpstr>
      <vt:lpstr>'10 programa'!Print_Area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 Giedraitis</dc:creator>
  <cp:lastModifiedBy>Gediminas Giedraitis</cp:lastModifiedBy>
  <cp:lastPrinted>2016-08-31T07:44:52Z</cp:lastPrinted>
  <dcterms:created xsi:type="dcterms:W3CDTF">2016-04-25T08:46:02Z</dcterms:created>
  <dcterms:modified xsi:type="dcterms:W3CDTF">2016-08-31T13:16:52Z</dcterms:modified>
</cp:coreProperties>
</file>